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5195" windowHeight="10380"/>
  </bookViews>
  <sheets>
    <sheet name="Доходы 2017 год" sheetId="1" r:id="rId1"/>
    <sheet name="Лист2" sheetId="2" r:id="rId2"/>
    <sheet name="Лист3" sheetId="3" r:id="rId3"/>
  </sheets>
  <definedNames>
    <definedName name="_xlnm.Print_Titles" localSheetId="0">'Доходы 2017 год'!$20:$21</definedName>
    <definedName name="_xlnm.Print_Area" localSheetId="0">'Доходы 2017 год'!$A$1:$X$144</definedName>
  </definedNames>
  <calcPr calcId="124519"/>
</workbook>
</file>

<file path=xl/calcChain.xml><?xml version="1.0" encoding="utf-8"?>
<calcChain xmlns="http://schemas.openxmlformats.org/spreadsheetml/2006/main">
  <c r="W47" i="1"/>
  <c r="X49"/>
  <c r="W138" l="1"/>
  <c r="X143"/>
  <c r="X142" s="1"/>
  <c r="W142"/>
  <c r="X141"/>
  <c r="X138" s="1"/>
  <c r="X137"/>
  <c r="X136"/>
  <c r="X135"/>
  <c r="X134"/>
  <c r="X133"/>
  <c r="X132"/>
  <c r="X131"/>
  <c r="X130"/>
  <c r="X129"/>
  <c r="X128"/>
  <c r="X127"/>
  <c r="X126"/>
  <c r="X125"/>
  <c r="W124"/>
  <c r="X124" s="1"/>
  <c r="X123"/>
  <c r="X122"/>
  <c r="W122"/>
  <c r="X121"/>
  <c r="W120"/>
  <c r="X120" s="1"/>
  <c r="X119"/>
  <c r="X118"/>
  <c r="W118"/>
  <c r="X117"/>
  <c r="W116"/>
  <c r="X116" s="1"/>
  <c r="X115"/>
  <c r="X114"/>
  <c r="W114"/>
  <c r="X113"/>
  <c r="X112"/>
  <c r="X111"/>
  <c r="X110"/>
  <c r="X109"/>
  <c r="X108"/>
  <c r="X107"/>
  <c r="X106"/>
  <c r="X105"/>
  <c r="X104"/>
  <c r="X103"/>
  <c r="W102"/>
  <c r="X102" s="1"/>
  <c r="X101"/>
  <c r="W100"/>
  <c r="X100" s="1"/>
  <c r="X99"/>
  <c r="X98"/>
  <c r="X97"/>
  <c r="X96"/>
  <c r="X95"/>
  <c r="X94"/>
  <c r="W93"/>
  <c r="X93" s="1"/>
  <c r="X92"/>
  <c r="X91"/>
  <c r="X90"/>
  <c r="X89"/>
  <c r="X88"/>
  <c r="X87"/>
  <c r="X86"/>
  <c r="X85"/>
  <c r="X83"/>
  <c r="X82"/>
  <c r="X81"/>
  <c r="X80"/>
  <c r="X79"/>
  <c r="X78"/>
  <c r="X77"/>
  <c r="W76"/>
  <c r="X76" s="1"/>
  <c r="X75"/>
  <c r="X74"/>
  <c r="W74"/>
  <c r="X73"/>
  <c r="W72"/>
  <c r="X72" s="1"/>
  <c r="X71"/>
  <c r="X70"/>
  <c r="X69"/>
  <c r="X68"/>
  <c r="X67"/>
  <c r="X66"/>
  <c r="X65"/>
  <c r="X64"/>
  <c r="X63"/>
  <c r="X62"/>
  <c r="X61"/>
  <c r="X60"/>
  <c r="W59"/>
  <c r="X58"/>
  <c r="W56"/>
  <c r="X56" s="1"/>
  <c r="X52"/>
  <c r="X50"/>
  <c r="X47"/>
  <c r="X46"/>
  <c r="X45"/>
  <c r="X44"/>
  <c r="W44"/>
  <c r="X43"/>
  <c r="X41"/>
  <c r="W41"/>
  <c r="X40"/>
  <c r="W39"/>
  <c r="X38"/>
  <c r="W36"/>
  <c r="X36" s="1"/>
  <c r="X34"/>
  <c r="W34"/>
  <c r="X33"/>
  <c r="W32"/>
  <c r="X31"/>
  <c r="X29"/>
  <c r="W27"/>
  <c r="X27" s="1"/>
  <c r="X25"/>
  <c r="W25"/>
  <c r="X24"/>
  <c r="W23"/>
  <c r="V143"/>
  <c r="V142" s="1"/>
  <c r="U142"/>
  <c r="V141"/>
  <c r="V138"/>
  <c r="U138"/>
  <c r="V137"/>
  <c r="V136"/>
  <c r="V135"/>
  <c r="V134"/>
  <c r="V133"/>
  <c r="V132"/>
  <c r="V131"/>
  <c r="V130"/>
  <c r="V129"/>
  <c r="V128"/>
  <c r="V127"/>
  <c r="V126"/>
  <c r="V125"/>
  <c r="U124"/>
  <c r="V124" s="1"/>
  <c r="V123"/>
  <c r="U122"/>
  <c r="V122" s="1"/>
  <c r="V121"/>
  <c r="U120"/>
  <c r="V120" s="1"/>
  <c r="V119"/>
  <c r="V118"/>
  <c r="U118"/>
  <c r="V117"/>
  <c r="U116"/>
  <c r="V116" s="1"/>
  <c r="V115"/>
  <c r="U114"/>
  <c r="V114" s="1"/>
  <c r="V113"/>
  <c r="V112"/>
  <c r="V111"/>
  <c r="V110"/>
  <c r="V109"/>
  <c r="V108"/>
  <c r="V107"/>
  <c r="V106"/>
  <c r="V105"/>
  <c r="V104"/>
  <c r="V103"/>
  <c r="U102"/>
  <c r="V102" s="1"/>
  <c r="V101"/>
  <c r="V100"/>
  <c r="U100"/>
  <c r="V99"/>
  <c r="V98"/>
  <c r="V97"/>
  <c r="V96"/>
  <c r="V95"/>
  <c r="V94"/>
  <c r="V93"/>
  <c r="U93"/>
  <c r="V92"/>
  <c r="V91"/>
  <c r="V90"/>
  <c r="V89"/>
  <c r="V88"/>
  <c r="V87"/>
  <c r="V86"/>
  <c r="V85"/>
  <c r="V83"/>
  <c r="V82"/>
  <c r="V81"/>
  <c r="V80"/>
  <c r="V79"/>
  <c r="V78"/>
  <c r="V77"/>
  <c r="U76"/>
  <c r="V76" s="1"/>
  <c r="V75"/>
  <c r="V74"/>
  <c r="U74"/>
  <c r="V73"/>
  <c r="U72"/>
  <c r="V72" s="1"/>
  <c r="V71"/>
  <c r="V70"/>
  <c r="V69"/>
  <c r="V68"/>
  <c r="V67"/>
  <c r="V66"/>
  <c r="V65"/>
  <c r="V64"/>
  <c r="V63"/>
  <c r="V62"/>
  <c r="V61"/>
  <c r="V60"/>
  <c r="U59"/>
  <c r="V58"/>
  <c r="V57"/>
  <c r="X57" s="1"/>
  <c r="U56"/>
  <c r="V56" s="1"/>
  <c r="V53"/>
  <c r="X53" s="1"/>
  <c r="V52"/>
  <c r="V51"/>
  <c r="X51" s="1"/>
  <c r="V50"/>
  <c r="V48"/>
  <c r="X48" s="1"/>
  <c r="V47"/>
  <c r="U47"/>
  <c r="V44"/>
  <c r="U44"/>
  <c r="V43"/>
  <c r="V42"/>
  <c r="X42" s="1"/>
  <c r="V41"/>
  <c r="U41"/>
  <c r="V40"/>
  <c r="U39"/>
  <c r="V39" s="1"/>
  <c r="V38"/>
  <c r="V37"/>
  <c r="X37" s="1"/>
  <c r="U36"/>
  <c r="V36" s="1"/>
  <c r="V35"/>
  <c r="X35" s="1"/>
  <c r="V34"/>
  <c r="U34"/>
  <c r="V33"/>
  <c r="U32"/>
  <c r="V32" s="1"/>
  <c r="V31"/>
  <c r="V30"/>
  <c r="X30" s="1"/>
  <c r="V29"/>
  <c r="V28"/>
  <c r="X28" s="1"/>
  <c r="U27"/>
  <c r="V27" s="1"/>
  <c r="V26"/>
  <c r="X26" s="1"/>
  <c r="V25"/>
  <c r="U25"/>
  <c r="V24"/>
  <c r="U23"/>
  <c r="V23" s="1"/>
  <c r="T143"/>
  <c r="T142" s="1"/>
  <c r="S142"/>
  <c r="T141"/>
  <c r="T138"/>
  <c r="S138"/>
  <c r="T137"/>
  <c r="T136"/>
  <c r="T135"/>
  <c r="T134"/>
  <c r="T133"/>
  <c r="T132"/>
  <c r="T131"/>
  <c r="T130"/>
  <c r="T129"/>
  <c r="T128"/>
  <c r="T127"/>
  <c r="T126"/>
  <c r="T125"/>
  <c r="S124"/>
  <c r="T124" s="1"/>
  <c r="T123"/>
  <c r="S122"/>
  <c r="T122" s="1"/>
  <c r="T121"/>
  <c r="S120"/>
  <c r="T120" s="1"/>
  <c r="T119"/>
  <c r="T118"/>
  <c r="S118"/>
  <c r="T117"/>
  <c r="S116"/>
  <c r="T116" s="1"/>
  <c r="T115"/>
  <c r="S114"/>
  <c r="T114" s="1"/>
  <c r="T113"/>
  <c r="T112"/>
  <c r="T111"/>
  <c r="T110"/>
  <c r="T109"/>
  <c r="T108"/>
  <c r="T107"/>
  <c r="T106"/>
  <c r="T105"/>
  <c r="T104"/>
  <c r="T103"/>
  <c r="S102"/>
  <c r="T102" s="1"/>
  <c r="T101"/>
  <c r="S100"/>
  <c r="T100" s="1"/>
  <c r="T99"/>
  <c r="T98"/>
  <c r="T97"/>
  <c r="T96"/>
  <c r="T95"/>
  <c r="T94"/>
  <c r="T93"/>
  <c r="S93"/>
  <c r="T92"/>
  <c r="T91"/>
  <c r="T90"/>
  <c r="T89"/>
  <c r="T88"/>
  <c r="T87"/>
  <c r="T86"/>
  <c r="T85"/>
  <c r="T83"/>
  <c r="T82"/>
  <c r="T81"/>
  <c r="T80"/>
  <c r="T79"/>
  <c r="T78"/>
  <c r="T77"/>
  <c r="S76"/>
  <c r="T76" s="1"/>
  <c r="T75"/>
  <c r="T74"/>
  <c r="S74"/>
  <c r="T73"/>
  <c r="S72"/>
  <c r="T72" s="1"/>
  <c r="T71"/>
  <c r="T70"/>
  <c r="T69"/>
  <c r="T68"/>
  <c r="T67"/>
  <c r="T66"/>
  <c r="T65"/>
  <c r="T64"/>
  <c r="T63"/>
  <c r="T62"/>
  <c r="T61"/>
  <c r="T60"/>
  <c r="S59"/>
  <c r="T58"/>
  <c r="T57"/>
  <c r="S56"/>
  <c r="T56" s="1"/>
  <c r="T53"/>
  <c r="T52"/>
  <c r="T51"/>
  <c r="T50"/>
  <c r="T48"/>
  <c r="T47"/>
  <c r="S47"/>
  <c r="T46"/>
  <c r="T45"/>
  <c r="S44"/>
  <c r="T44" s="1"/>
  <c r="T43"/>
  <c r="T42"/>
  <c r="S41"/>
  <c r="T41" s="1"/>
  <c r="T40"/>
  <c r="S39"/>
  <c r="T39" s="1"/>
  <c r="T38"/>
  <c r="T37"/>
  <c r="S36"/>
  <c r="T36" s="1"/>
  <c r="T35"/>
  <c r="T34"/>
  <c r="S34"/>
  <c r="T33"/>
  <c r="S32"/>
  <c r="T32" s="1"/>
  <c r="T31"/>
  <c r="T30"/>
  <c r="T29"/>
  <c r="T28"/>
  <c r="S27"/>
  <c r="T27" s="1"/>
  <c r="T26"/>
  <c r="T25"/>
  <c r="S25"/>
  <c r="T24"/>
  <c r="S23"/>
  <c r="T23" s="1"/>
  <c r="Q142"/>
  <c r="Q138"/>
  <c r="Q124"/>
  <c r="Q122"/>
  <c r="Q120"/>
  <c r="Q118"/>
  <c r="Q116"/>
  <c r="Q114"/>
  <c r="Q102"/>
  <c r="Q100"/>
  <c r="Q93"/>
  <c r="Q76"/>
  <c r="Q74"/>
  <c r="Q72"/>
  <c r="Q59" s="1"/>
  <c r="Q56"/>
  <c r="Q47"/>
  <c r="Q44"/>
  <c r="Q41"/>
  <c r="Q39"/>
  <c r="Q36"/>
  <c r="Q34"/>
  <c r="Q32"/>
  <c r="Q27"/>
  <c r="Q25"/>
  <c r="Q23"/>
  <c r="O74"/>
  <c r="N74"/>
  <c r="P75"/>
  <c r="P74" s="1"/>
  <c r="P141"/>
  <c r="R141" s="1"/>
  <c r="R138" s="1"/>
  <c r="O138"/>
  <c r="O142"/>
  <c r="O124"/>
  <c r="O122"/>
  <c r="O120"/>
  <c r="O118"/>
  <c r="O116"/>
  <c r="O114"/>
  <c r="O102"/>
  <c r="O100"/>
  <c r="O93"/>
  <c r="O76"/>
  <c r="O72"/>
  <c r="O56"/>
  <c r="O47"/>
  <c r="O44"/>
  <c r="O41"/>
  <c r="O39"/>
  <c r="O36"/>
  <c r="O34"/>
  <c r="O32"/>
  <c r="O27"/>
  <c r="O25"/>
  <c r="O23"/>
  <c r="M124"/>
  <c r="H137"/>
  <c r="J137" s="1"/>
  <c r="N137" s="1"/>
  <c r="P137" s="1"/>
  <c r="R137" s="1"/>
  <c r="M142"/>
  <c r="M138"/>
  <c r="M122"/>
  <c r="M120"/>
  <c r="M118"/>
  <c r="M116"/>
  <c r="M114"/>
  <c r="M102"/>
  <c r="M100"/>
  <c r="M93"/>
  <c r="M76"/>
  <c r="M72"/>
  <c r="M56"/>
  <c r="M47"/>
  <c r="M44"/>
  <c r="M41"/>
  <c r="M39"/>
  <c r="M36"/>
  <c r="M34"/>
  <c r="M32"/>
  <c r="M27"/>
  <c r="M25"/>
  <c r="M23"/>
  <c r="K142"/>
  <c r="J142"/>
  <c r="K118"/>
  <c r="K138"/>
  <c r="K124"/>
  <c r="K122"/>
  <c r="K120"/>
  <c r="K116"/>
  <c r="K114"/>
  <c r="K102"/>
  <c r="K100"/>
  <c r="K93"/>
  <c r="K76"/>
  <c r="K72"/>
  <c r="K56"/>
  <c r="K47"/>
  <c r="K44"/>
  <c r="K41"/>
  <c r="K39"/>
  <c r="K36"/>
  <c r="K34"/>
  <c r="K32"/>
  <c r="K27"/>
  <c r="K25"/>
  <c r="K23"/>
  <c r="I138"/>
  <c r="I124"/>
  <c r="I122"/>
  <c r="I120"/>
  <c r="I116"/>
  <c r="I114"/>
  <c r="I102"/>
  <c r="I100"/>
  <c r="I93"/>
  <c r="I76"/>
  <c r="I72"/>
  <c r="I56"/>
  <c r="I47"/>
  <c r="I44"/>
  <c r="I41"/>
  <c r="I39"/>
  <c r="I36"/>
  <c r="I34"/>
  <c r="I32"/>
  <c r="I27"/>
  <c r="I25"/>
  <c r="I23"/>
  <c r="G139"/>
  <c r="G138" s="1"/>
  <c r="G124"/>
  <c r="G122"/>
  <c r="G120"/>
  <c r="G116"/>
  <c r="G114"/>
  <c r="G102"/>
  <c r="G100"/>
  <c r="G93"/>
  <c r="G76"/>
  <c r="G72"/>
  <c r="G56"/>
  <c r="G47"/>
  <c r="G44"/>
  <c r="H44" s="1"/>
  <c r="G41"/>
  <c r="H41" s="1"/>
  <c r="G39"/>
  <c r="G36"/>
  <c r="H36" s="1"/>
  <c r="G34"/>
  <c r="G32"/>
  <c r="H32" s="1"/>
  <c r="G27"/>
  <c r="G25"/>
  <c r="H25" s="1"/>
  <c r="G23"/>
  <c r="H23" s="1"/>
  <c r="J23" s="1"/>
  <c r="L23" s="1"/>
  <c r="H24"/>
  <c r="J24" s="1"/>
  <c r="L24" s="1"/>
  <c r="N24" s="1"/>
  <c r="P24" s="1"/>
  <c r="R24" s="1"/>
  <c r="H26"/>
  <c r="J26" s="1"/>
  <c r="L26" s="1"/>
  <c r="N26" s="1"/>
  <c r="P26" s="1"/>
  <c r="R26" s="1"/>
  <c r="H28"/>
  <c r="J28" s="1"/>
  <c r="L28" s="1"/>
  <c r="N28" s="1"/>
  <c r="P28" s="1"/>
  <c r="R28" s="1"/>
  <c r="H29"/>
  <c r="J29" s="1"/>
  <c r="L29" s="1"/>
  <c r="N29" s="1"/>
  <c r="P29" s="1"/>
  <c r="R29" s="1"/>
  <c r="H30"/>
  <c r="J30" s="1"/>
  <c r="L30" s="1"/>
  <c r="N30" s="1"/>
  <c r="P30" s="1"/>
  <c r="R30" s="1"/>
  <c r="H31"/>
  <c r="J31" s="1"/>
  <c r="L31" s="1"/>
  <c r="N31" s="1"/>
  <c r="P31" s="1"/>
  <c r="R31" s="1"/>
  <c r="H33"/>
  <c r="J33" s="1"/>
  <c r="L33" s="1"/>
  <c r="N33" s="1"/>
  <c r="P33" s="1"/>
  <c r="R33" s="1"/>
  <c r="H34"/>
  <c r="H35"/>
  <c r="J35" s="1"/>
  <c r="L35" s="1"/>
  <c r="N35" s="1"/>
  <c r="P35" s="1"/>
  <c r="R35" s="1"/>
  <c r="H37"/>
  <c r="J37" s="1"/>
  <c r="L37" s="1"/>
  <c r="N37" s="1"/>
  <c r="P37" s="1"/>
  <c r="R37" s="1"/>
  <c r="H38"/>
  <c r="J38" s="1"/>
  <c r="L38" s="1"/>
  <c r="N38" s="1"/>
  <c r="P38" s="1"/>
  <c r="R38" s="1"/>
  <c r="H39"/>
  <c r="J39" s="1"/>
  <c r="L39" s="1"/>
  <c r="H40"/>
  <c r="J40" s="1"/>
  <c r="L40" s="1"/>
  <c r="N40" s="1"/>
  <c r="P40" s="1"/>
  <c r="R40" s="1"/>
  <c r="H42"/>
  <c r="J42" s="1"/>
  <c r="L42" s="1"/>
  <c r="N42" s="1"/>
  <c r="P42" s="1"/>
  <c r="R42" s="1"/>
  <c r="H43"/>
  <c r="J43" s="1"/>
  <c r="L43" s="1"/>
  <c r="N43" s="1"/>
  <c r="P43" s="1"/>
  <c r="R43" s="1"/>
  <c r="H45"/>
  <c r="J45" s="1"/>
  <c r="L45" s="1"/>
  <c r="N45" s="1"/>
  <c r="P45" s="1"/>
  <c r="R45" s="1"/>
  <c r="H46"/>
  <c r="J46" s="1"/>
  <c r="L46" s="1"/>
  <c r="N46" s="1"/>
  <c r="P46" s="1"/>
  <c r="R46" s="1"/>
  <c r="H48"/>
  <c r="J48" s="1"/>
  <c r="L48" s="1"/>
  <c r="N48" s="1"/>
  <c r="P48" s="1"/>
  <c r="R48" s="1"/>
  <c r="H50"/>
  <c r="J50" s="1"/>
  <c r="L50" s="1"/>
  <c r="N50" s="1"/>
  <c r="P50" s="1"/>
  <c r="R50" s="1"/>
  <c r="H51"/>
  <c r="J51" s="1"/>
  <c r="L51" s="1"/>
  <c r="N51" s="1"/>
  <c r="P51" s="1"/>
  <c r="R51" s="1"/>
  <c r="H52"/>
  <c r="J52" s="1"/>
  <c r="L52" s="1"/>
  <c r="N52" s="1"/>
  <c r="P52" s="1"/>
  <c r="R52" s="1"/>
  <c r="H53"/>
  <c r="J53" s="1"/>
  <c r="L53" s="1"/>
  <c r="N53" s="1"/>
  <c r="P53" s="1"/>
  <c r="R53" s="1"/>
  <c r="H58"/>
  <c r="J58" s="1"/>
  <c r="L58" s="1"/>
  <c r="N58" s="1"/>
  <c r="P58" s="1"/>
  <c r="R58" s="1"/>
  <c r="H73"/>
  <c r="J73" s="1"/>
  <c r="L73" s="1"/>
  <c r="N73" s="1"/>
  <c r="P73" s="1"/>
  <c r="R73" s="1"/>
  <c r="H77"/>
  <c r="J77" s="1"/>
  <c r="L77" s="1"/>
  <c r="N77" s="1"/>
  <c r="P77" s="1"/>
  <c r="R77" s="1"/>
  <c r="H78"/>
  <c r="J78" s="1"/>
  <c r="L78" s="1"/>
  <c r="N78" s="1"/>
  <c r="P78" s="1"/>
  <c r="R78" s="1"/>
  <c r="H79"/>
  <c r="J79" s="1"/>
  <c r="L79" s="1"/>
  <c r="N79" s="1"/>
  <c r="P79" s="1"/>
  <c r="R79" s="1"/>
  <c r="H80"/>
  <c r="J80" s="1"/>
  <c r="L80" s="1"/>
  <c r="N80" s="1"/>
  <c r="P80" s="1"/>
  <c r="R80" s="1"/>
  <c r="H81"/>
  <c r="J81" s="1"/>
  <c r="L81" s="1"/>
  <c r="N81" s="1"/>
  <c r="P81" s="1"/>
  <c r="R81" s="1"/>
  <c r="H82"/>
  <c r="J82" s="1"/>
  <c r="L82" s="1"/>
  <c r="N82" s="1"/>
  <c r="P82" s="1"/>
  <c r="R82" s="1"/>
  <c r="H83"/>
  <c r="J83" s="1"/>
  <c r="L83" s="1"/>
  <c r="N83" s="1"/>
  <c r="P83" s="1"/>
  <c r="R83" s="1"/>
  <c r="H85"/>
  <c r="J85" s="1"/>
  <c r="L85" s="1"/>
  <c r="N85" s="1"/>
  <c r="P85" s="1"/>
  <c r="R85" s="1"/>
  <c r="H86"/>
  <c r="J86" s="1"/>
  <c r="L86" s="1"/>
  <c r="N86" s="1"/>
  <c r="P86" s="1"/>
  <c r="R86" s="1"/>
  <c r="H87"/>
  <c r="J87" s="1"/>
  <c r="L87" s="1"/>
  <c r="N87" s="1"/>
  <c r="P87" s="1"/>
  <c r="R87" s="1"/>
  <c r="H88"/>
  <c r="J88" s="1"/>
  <c r="L88" s="1"/>
  <c r="N88" s="1"/>
  <c r="P88" s="1"/>
  <c r="R88" s="1"/>
  <c r="H89"/>
  <c r="J89" s="1"/>
  <c r="L89" s="1"/>
  <c r="N89" s="1"/>
  <c r="P89" s="1"/>
  <c r="R89" s="1"/>
  <c r="H90"/>
  <c r="J90" s="1"/>
  <c r="L90" s="1"/>
  <c r="N90" s="1"/>
  <c r="P90" s="1"/>
  <c r="R90" s="1"/>
  <c r="H94"/>
  <c r="J94" s="1"/>
  <c r="L94" s="1"/>
  <c r="N94" s="1"/>
  <c r="P94" s="1"/>
  <c r="R94" s="1"/>
  <c r="H95"/>
  <c r="J95" s="1"/>
  <c r="L95" s="1"/>
  <c r="N95" s="1"/>
  <c r="P95" s="1"/>
  <c r="R95" s="1"/>
  <c r="H96"/>
  <c r="J96" s="1"/>
  <c r="L96" s="1"/>
  <c r="N96" s="1"/>
  <c r="P96" s="1"/>
  <c r="R96" s="1"/>
  <c r="H97"/>
  <c r="J97" s="1"/>
  <c r="L97" s="1"/>
  <c r="N97" s="1"/>
  <c r="P97" s="1"/>
  <c r="R97" s="1"/>
  <c r="H98"/>
  <c r="J98" s="1"/>
  <c r="L98" s="1"/>
  <c r="N98" s="1"/>
  <c r="P98" s="1"/>
  <c r="R98" s="1"/>
  <c r="H99"/>
  <c r="J99" s="1"/>
  <c r="L99" s="1"/>
  <c r="N99" s="1"/>
  <c r="P99" s="1"/>
  <c r="R99" s="1"/>
  <c r="H101"/>
  <c r="J101" s="1"/>
  <c r="L101" s="1"/>
  <c r="N101" s="1"/>
  <c r="P101" s="1"/>
  <c r="R101" s="1"/>
  <c r="H103"/>
  <c r="J103" s="1"/>
  <c r="L103" s="1"/>
  <c r="N103" s="1"/>
  <c r="P103" s="1"/>
  <c r="R103" s="1"/>
  <c r="H107"/>
  <c r="J107" s="1"/>
  <c r="L107" s="1"/>
  <c r="N107" s="1"/>
  <c r="P107" s="1"/>
  <c r="R107" s="1"/>
  <c r="H111"/>
  <c r="J111" s="1"/>
  <c r="L111" s="1"/>
  <c r="N111" s="1"/>
  <c r="P111" s="1"/>
  <c r="R111" s="1"/>
  <c r="H113"/>
  <c r="J113" s="1"/>
  <c r="L113" s="1"/>
  <c r="N113" s="1"/>
  <c r="P113" s="1"/>
  <c r="R113" s="1"/>
  <c r="H115"/>
  <c r="J115" s="1"/>
  <c r="L115" s="1"/>
  <c r="N115" s="1"/>
  <c r="P115" s="1"/>
  <c r="R115" s="1"/>
  <c r="H117"/>
  <c r="J117" s="1"/>
  <c r="L117" s="1"/>
  <c r="N117" s="1"/>
  <c r="P117" s="1"/>
  <c r="R117" s="1"/>
  <c r="H118"/>
  <c r="J118" s="1"/>
  <c r="H119"/>
  <c r="J119" s="1"/>
  <c r="L119" s="1"/>
  <c r="L118" s="1"/>
  <c r="H121"/>
  <c r="J121" s="1"/>
  <c r="L121" s="1"/>
  <c r="N121" s="1"/>
  <c r="P121" s="1"/>
  <c r="R121" s="1"/>
  <c r="H123"/>
  <c r="J123" s="1"/>
  <c r="L123" s="1"/>
  <c r="N123" s="1"/>
  <c r="P123" s="1"/>
  <c r="R123" s="1"/>
  <c r="H125"/>
  <c r="J125" s="1"/>
  <c r="L125" s="1"/>
  <c r="N125" s="1"/>
  <c r="P125" s="1"/>
  <c r="R125" s="1"/>
  <c r="H126"/>
  <c r="J126" s="1"/>
  <c r="L126" s="1"/>
  <c r="N126" s="1"/>
  <c r="P126" s="1"/>
  <c r="R126" s="1"/>
  <c r="H129"/>
  <c r="J129" s="1"/>
  <c r="L129" s="1"/>
  <c r="N129" s="1"/>
  <c r="P129" s="1"/>
  <c r="R129" s="1"/>
  <c r="F122"/>
  <c r="F120"/>
  <c r="F116"/>
  <c r="F76"/>
  <c r="F100"/>
  <c r="H100" s="1"/>
  <c r="J100" s="1"/>
  <c r="L100" s="1"/>
  <c r="F128"/>
  <c r="F127" s="1"/>
  <c r="H127" s="1"/>
  <c r="J127" s="1"/>
  <c r="L127" s="1"/>
  <c r="N127" s="1"/>
  <c r="P127" s="1"/>
  <c r="R127" s="1"/>
  <c r="F124"/>
  <c r="F114"/>
  <c r="F112"/>
  <c r="H112" s="1"/>
  <c r="J112" s="1"/>
  <c r="L112" s="1"/>
  <c r="N112" s="1"/>
  <c r="P112" s="1"/>
  <c r="R112" s="1"/>
  <c r="F110"/>
  <c r="H110" s="1"/>
  <c r="J110" s="1"/>
  <c r="L110" s="1"/>
  <c r="N110" s="1"/>
  <c r="P110" s="1"/>
  <c r="R110" s="1"/>
  <c r="F106"/>
  <c r="H106" s="1"/>
  <c r="J106" s="1"/>
  <c r="L106" s="1"/>
  <c r="N106" s="1"/>
  <c r="P106" s="1"/>
  <c r="R106" s="1"/>
  <c r="F102"/>
  <c r="H102" s="1"/>
  <c r="F72"/>
  <c r="F47"/>
  <c r="H47" s="1"/>
  <c r="F27"/>
  <c r="F143"/>
  <c r="H143" s="1"/>
  <c r="L143" s="1"/>
  <c r="L142" s="1"/>
  <c r="F142"/>
  <c r="H142" s="1"/>
  <c r="F136"/>
  <c r="H136" s="1"/>
  <c r="J136" s="1"/>
  <c r="L136" s="1"/>
  <c r="N136" s="1"/>
  <c r="P136" s="1"/>
  <c r="R136" s="1"/>
  <c r="F135"/>
  <c r="H135" s="1"/>
  <c r="J135" s="1"/>
  <c r="L135" s="1"/>
  <c r="N135" s="1"/>
  <c r="P135" s="1"/>
  <c r="R135" s="1"/>
  <c r="F134"/>
  <c r="H134" s="1"/>
  <c r="J134" s="1"/>
  <c r="L134" s="1"/>
  <c r="N134" s="1"/>
  <c r="P134" s="1"/>
  <c r="R134" s="1"/>
  <c r="F133"/>
  <c r="H133" s="1"/>
  <c r="J133" s="1"/>
  <c r="L133" s="1"/>
  <c r="N133" s="1"/>
  <c r="P133" s="1"/>
  <c r="R133" s="1"/>
  <c r="F132"/>
  <c r="H132" s="1"/>
  <c r="J132" s="1"/>
  <c r="L132" s="1"/>
  <c r="N132" s="1"/>
  <c r="P132" s="1"/>
  <c r="R132" s="1"/>
  <c r="F131"/>
  <c r="H131" s="1"/>
  <c r="J131" s="1"/>
  <c r="L131" s="1"/>
  <c r="N131" s="1"/>
  <c r="P131" s="1"/>
  <c r="R131" s="1"/>
  <c r="F130"/>
  <c r="H130" s="1"/>
  <c r="J130" s="1"/>
  <c r="L130" s="1"/>
  <c r="N130" s="1"/>
  <c r="P130" s="1"/>
  <c r="R130" s="1"/>
  <c r="F109"/>
  <c r="H109" s="1"/>
  <c r="J109" s="1"/>
  <c r="L109" s="1"/>
  <c r="N109" s="1"/>
  <c r="P109" s="1"/>
  <c r="R109" s="1"/>
  <c r="F108"/>
  <c r="H108" s="1"/>
  <c r="J108" s="1"/>
  <c r="L108" s="1"/>
  <c r="N108" s="1"/>
  <c r="P108" s="1"/>
  <c r="R108" s="1"/>
  <c r="F105"/>
  <c r="H105" s="1"/>
  <c r="J105" s="1"/>
  <c r="L105" s="1"/>
  <c r="N105" s="1"/>
  <c r="P105" s="1"/>
  <c r="R105" s="1"/>
  <c r="F104"/>
  <c r="H104" s="1"/>
  <c r="J104" s="1"/>
  <c r="L104" s="1"/>
  <c r="N104" s="1"/>
  <c r="P104" s="1"/>
  <c r="R104" s="1"/>
  <c r="F92"/>
  <c r="H92" s="1"/>
  <c r="J92" s="1"/>
  <c r="L92" s="1"/>
  <c r="N92" s="1"/>
  <c r="P92" s="1"/>
  <c r="R92" s="1"/>
  <c r="F91"/>
  <c r="H91" s="1"/>
  <c r="J91" s="1"/>
  <c r="L91" s="1"/>
  <c r="N91" s="1"/>
  <c r="P91" s="1"/>
  <c r="R91" s="1"/>
  <c r="F71"/>
  <c r="H71" s="1"/>
  <c r="J71" s="1"/>
  <c r="L71" s="1"/>
  <c r="N71" s="1"/>
  <c r="P71" s="1"/>
  <c r="R71" s="1"/>
  <c r="F70"/>
  <c r="H70" s="1"/>
  <c r="J70" s="1"/>
  <c r="L70" s="1"/>
  <c r="N70" s="1"/>
  <c r="P70" s="1"/>
  <c r="R70" s="1"/>
  <c r="F69"/>
  <c r="H69" s="1"/>
  <c r="J69" s="1"/>
  <c r="L69" s="1"/>
  <c r="N69" s="1"/>
  <c r="P69" s="1"/>
  <c r="R69" s="1"/>
  <c r="F68"/>
  <c r="H68" s="1"/>
  <c r="J68" s="1"/>
  <c r="L68" s="1"/>
  <c r="N68" s="1"/>
  <c r="P68" s="1"/>
  <c r="R68" s="1"/>
  <c r="F67"/>
  <c r="H67" s="1"/>
  <c r="J67" s="1"/>
  <c r="L67" s="1"/>
  <c r="N67" s="1"/>
  <c r="P67" s="1"/>
  <c r="R67" s="1"/>
  <c r="F66"/>
  <c r="H66" s="1"/>
  <c r="J66" s="1"/>
  <c r="L66" s="1"/>
  <c r="N66" s="1"/>
  <c r="P66" s="1"/>
  <c r="R66" s="1"/>
  <c r="F65"/>
  <c r="H65" s="1"/>
  <c r="J65" s="1"/>
  <c r="L65" s="1"/>
  <c r="N65" s="1"/>
  <c r="P65" s="1"/>
  <c r="R65" s="1"/>
  <c r="F64"/>
  <c r="H64" s="1"/>
  <c r="J64" s="1"/>
  <c r="L64" s="1"/>
  <c r="N64" s="1"/>
  <c r="P64" s="1"/>
  <c r="R64" s="1"/>
  <c r="F63"/>
  <c r="H63" s="1"/>
  <c r="J63" s="1"/>
  <c r="L63" s="1"/>
  <c r="N63" s="1"/>
  <c r="P63" s="1"/>
  <c r="R63" s="1"/>
  <c r="F62"/>
  <c r="H62" s="1"/>
  <c r="J62" s="1"/>
  <c r="L62" s="1"/>
  <c r="N62" s="1"/>
  <c r="P62" s="1"/>
  <c r="R62" s="1"/>
  <c r="F57"/>
  <c r="F56" s="1"/>
  <c r="H56" s="1"/>
  <c r="J56" s="1"/>
  <c r="L56" s="1"/>
  <c r="F61"/>
  <c r="H61" s="1"/>
  <c r="J61" s="1"/>
  <c r="L61" s="1"/>
  <c r="N61" s="1"/>
  <c r="P61" s="1"/>
  <c r="R61" s="1"/>
  <c r="F60"/>
  <c r="H60" s="1"/>
  <c r="J60" s="1"/>
  <c r="L60" s="1"/>
  <c r="N60" s="1"/>
  <c r="P60" s="1"/>
  <c r="R60" s="1"/>
  <c r="X23" l="1"/>
  <c r="X32"/>
  <c r="X39"/>
  <c r="W22"/>
  <c r="X22" s="1"/>
  <c r="X59"/>
  <c r="X84"/>
  <c r="W84"/>
  <c r="W55" s="1"/>
  <c r="U22"/>
  <c r="V59"/>
  <c r="V84"/>
  <c r="V22"/>
  <c r="U84"/>
  <c r="U55" s="1"/>
  <c r="S22"/>
  <c r="T59"/>
  <c r="T84"/>
  <c r="T22"/>
  <c r="S84"/>
  <c r="S55" s="1"/>
  <c r="P138"/>
  <c r="O59"/>
  <c r="K84"/>
  <c r="Q22"/>
  <c r="R75"/>
  <c r="R74" s="1"/>
  <c r="Q84"/>
  <c r="Q55" s="1"/>
  <c r="N23"/>
  <c r="P23" s="1"/>
  <c r="R23" s="1"/>
  <c r="N39"/>
  <c r="P39" s="1"/>
  <c r="R39" s="1"/>
  <c r="N56"/>
  <c r="P56" s="1"/>
  <c r="R56" s="1"/>
  <c r="N100"/>
  <c r="P100" s="1"/>
  <c r="R100" s="1"/>
  <c r="N119"/>
  <c r="N143"/>
  <c r="O22"/>
  <c r="O84"/>
  <c r="M22"/>
  <c r="M84"/>
  <c r="M59"/>
  <c r="H114"/>
  <c r="J114" s="1"/>
  <c r="L114" s="1"/>
  <c r="N114" s="1"/>
  <c r="P114" s="1"/>
  <c r="R114" s="1"/>
  <c r="H76"/>
  <c r="J76" s="1"/>
  <c r="L76" s="1"/>
  <c r="N76" s="1"/>
  <c r="P76" s="1"/>
  <c r="R76" s="1"/>
  <c r="H120"/>
  <c r="J120" s="1"/>
  <c r="L120" s="1"/>
  <c r="N120" s="1"/>
  <c r="P120" s="1"/>
  <c r="R120" s="1"/>
  <c r="J32"/>
  <c r="L32" s="1"/>
  <c r="N32" s="1"/>
  <c r="P32" s="1"/>
  <c r="R32" s="1"/>
  <c r="J36"/>
  <c r="L36" s="1"/>
  <c r="N36" s="1"/>
  <c r="P36" s="1"/>
  <c r="R36" s="1"/>
  <c r="G59"/>
  <c r="J25"/>
  <c r="J41"/>
  <c r="L41" s="1"/>
  <c r="N41" s="1"/>
  <c r="P41" s="1"/>
  <c r="R41" s="1"/>
  <c r="J47"/>
  <c r="L47" s="1"/>
  <c r="N47" s="1"/>
  <c r="P47" s="1"/>
  <c r="R47" s="1"/>
  <c r="H116"/>
  <c r="J116" s="1"/>
  <c r="L116" s="1"/>
  <c r="N116" s="1"/>
  <c r="P116" s="1"/>
  <c r="R116" s="1"/>
  <c r="J34"/>
  <c r="L34" s="1"/>
  <c r="N34" s="1"/>
  <c r="P34" s="1"/>
  <c r="R34" s="1"/>
  <c r="J44"/>
  <c r="L44" s="1"/>
  <c r="N44" s="1"/>
  <c r="P44" s="1"/>
  <c r="R44" s="1"/>
  <c r="L25"/>
  <c r="N25" s="1"/>
  <c r="P25" s="1"/>
  <c r="R25" s="1"/>
  <c r="J102"/>
  <c r="L102" s="1"/>
  <c r="N102" s="1"/>
  <c r="P102" s="1"/>
  <c r="R102" s="1"/>
  <c r="K22"/>
  <c r="K59"/>
  <c r="I22"/>
  <c r="I59"/>
  <c r="I84"/>
  <c r="H27"/>
  <c r="J27" s="1"/>
  <c r="L27" s="1"/>
  <c r="N27" s="1"/>
  <c r="P27" s="1"/>
  <c r="R27" s="1"/>
  <c r="H72"/>
  <c r="J72" s="1"/>
  <c r="L72" s="1"/>
  <c r="N72" s="1"/>
  <c r="P72" s="1"/>
  <c r="H122"/>
  <c r="J122" s="1"/>
  <c r="L122" s="1"/>
  <c r="N122" s="1"/>
  <c r="P122" s="1"/>
  <c r="R122" s="1"/>
  <c r="G22"/>
  <c r="H57"/>
  <c r="J57" s="1"/>
  <c r="L57" s="1"/>
  <c r="N57" s="1"/>
  <c r="P57" s="1"/>
  <c r="R57" s="1"/>
  <c r="H124"/>
  <c r="J124" s="1"/>
  <c r="L124" s="1"/>
  <c r="N124" s="1"/>
  <c r="H128"/>
  <c r="J128" s="1"/>
  <c r="L128" s="1"/>
  <c r="N128" s="1"/>
  <c r="P128" s="1"/>
  <c r="R128" s="1"/>
  <c r="G84"/>
  <c r="F93"/>
  <c r="F59"/>
  <c r="F22"/>
  <c r="W54" l="1"/>
  <c r="V55"/>
  <c r="X55" s="1"/>
  <c r="U54"/>
  <c r="T55"/>
  <c r="S54"/>
  <c r="P59"/>
  <c r="R72"/>
  <c r="R59" s="1"/>
  <c r="Q54"/>
  <c r="N118"/>
  <c r="P119"/>
  <c r="N142"/>
  <c r="P143"/>
  <c r="H59"/>
  <c r="J59" s="1"/>
  <c r="L59" s="1"/>
  <c r="N59" s="1"/>
  <c r="G55"/>
  <c r="G54" s="1"/>
  <c r="G144" s="1"/>
  <c r="P124"/>
  <c r="R124" s="1"/>
  <c r="O55"/>
  <c r="M55"/>
  <c r="K55"/>
  <c r="K54" s="1"/>
  <c r="K144" s="1"/>
  <c r="I55"/>
  <c r="H22"/>
  <c r="J22" s="1"/>
  <c r="L22" s="1"/>
  <c r="N22" s="1"/>
  <c r="P22" s="1"/>
  <c r="R22" s="1"/>
  <c r="F84"/>
  <c r="F55" s="1"/>
  <c r="H93"/>
  <c r="J93" s="1"/>
  <c r="L93" s="1"/>
  <c r="H84"/>
  <c r="J84" s="1"/>
  <c r="W144" l="1"/>
  <c r="V54"/>
  <c r="V144" s="1"/>
  <c r="U144"/>
  <c r="T54"/>
  <c r="T144" s="1"/>
  <c r="S144"/>
  <c r="P142"/>
  <c r="R143"/>
  <c r="R142" s="1"/>
  <c r="P118"/>
  <c r="R119"/>
  <c r="R118" s="1"/>
  <c r="Q144"/>
  <c r="L84"/>
  <c r="N93"/>
  <c r="O54"/>
  <c r="M54"/>
  <c r="I54"/>
  <c r="F54"/>
  <c r="H55"/>
  <c r="J55" s="1"/>
  <c r="L55" s="1"/>
  <c r="N55" s="1"/>
  <c r="P55" s="1"/>
  <c r="R55" s="1"/>
  <c r="X54" l="1"/>
  <c r="X144" s="1"/>
  <c r="P93"/>
  <c r="N84"/>
  <c r="O144"/>
  <c r="M144"/>
  <c r="I144"/>
  <c r="F144"/>
  <c r="H54"/>
  <c r="H144" s="1"/>
  <c r="P84" l="1"/>
  <c r="R93"/>
  <c r="R84" s="1"/>
  <c r="J54"/>
  <c r="J144" l="1"/>
  <c r="L54"/>
  <c r="L144" l="1"/>
  <c r="N54"/>
  <c r="N144" l="1"/>
  <c r="P54"/>
  <c r="P144" l="1"/>
  <c r="R54"/>
  <c r="R144" s="1"/>
</calcChain>
</file>

<file path=xl/sharedStrings.xml><?xml version="1.0" encoding="utf-8"?>
<sst xmlns="http://schemas.openxmlformats.org/spreadsheetml/2006/main" count="655" uniqueCount="248">
  <si>
    <t>000</t>
  </si>
  <si>
    <t>1000000000</t>
  </si>
  <si>
    <t>0000</t>
  </si>
  <si>
    <t>1010000000</t>
  </si>
  <si>
    <t>НАЛОГИ НА ПРИБЫЛЬ, ДОХОДЫ</t>
  </si>
  <si>
    <t>1010200001</t>
  </si>
  <si>
    <t>Налог на доходы физических лиц</t>
  </si>
  <si>
    <t>110</t>
  </si>
  <si>
    <t>1030000000</t>
  </si>
  <si>
    <t>НАЛОГИ НА ТОВАРЫ (РАБОТЫ, УСЛУГИ), РЕАЛИЗУЕМЫЕ НА ТЕРРИТОРИИ РОССИЙСКОЙ ФЕДЕРАЦИИ</t>
  </si>
  <si>
    <t>1030200001</t>
  </si>
  <si>
    <t>Акцизы по подакцизным товарам (продукции), производимым на территории Российской Федерации</t>
  </si>
  <si>
    <t>1050000000</t>
  </si>
  <si>
    <t>НАЛОГИ НА СОВОКУПНЫЙ ДОХОД</t>
  </si>
  <si>
    <t>1050100000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</si>
  <si>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</si>
  <si>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</si>
  <si>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</si>
  <si>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1060000000</t>
  </si>
  <si>
    <t>НАЛОГИ НА ИМУЩЕСТВО</t>
  </si>
  <si>
    <t>1080000000</t>
  </si>
  <si>
    <t>ГОСУДАРСТВЕННАЯ ПОШЛИНА</t>
  </si>
  <si>
    <t>1110000000</t>
  </si>
  <si>
    <t>ДОХОДЫ ОТ ИСПОЛЬЗОВАНИЯ ИМУЩЕСТВА, НАХОДЯЩЕГОСЯ В ГОСУДАРСТВЕННОЙ И МУНИЦИПАЛЬНОЙ СОБСТВЕННОСТИ</t>
  </si>
  <si>
    <t>1110500000</t>
  </si>
  <si>
    <t>120</t>
  </si>
  <si>
    <t>936</t>
  </si>
  <si>
    <t>1120000000</t>
  </si>
  <si>
    <t>ПЛАТЕЖИ ПРИ ПОЛЬЗОВАНИИ ПРИРОДНЫМИ РЕСУРСАМИ</t>
  </si>
  <si>
    <t>1120100001</t>
  </si>
  <si>
    <t>Плата за негативное воздействие на окружающую среду</t>
  </si>
  <si>
    <t>1130000000</t>
  </si>
  <si>
    <t>1130100000</t>
  </si>
  <si>
    <t>130</t>
  </si>
  <si>
    <t>905</t>
  </si>
  <si>
    <t>906</t>
  </si>
  <si>
    <t>1130200000</t>
  </si>
  <si>
    <t>Доходы от компенсации затрат государства</t>
  </si>
  <si>
    <t>1140000000</t>
  </si>
  <si>
    <t>ДОХОДЫ ОТ ПРОДАЖИ МАТЕРИАЛЬНЫХ И НЕМАТЕРИАЛЬНЫХ АКТИВОВ</t>
  </si>
  <si>
    <t>1140200000</t>
  </si>
  <si>
    <t>1140600000</t>
  </si>
  <si>
    <t>Доходы от продажи земельных участков, находящихся в государственной и муниципальной собственности</t>
  </si>
  <si>
    <t>430</t>
  </si>
  <si>
    <t>1160000000</t>
  </si>
  <si>
    <t>ШТРАФЫ, САНКЦИИ, ВОЗМЕЩЕНИЕ УЩЕРБА</t>
  </si>
  <si>
    <t>1160300000</t>
  </si>
  <si>
    <t>Денежные взыскания (штрафы) за нарушение законодательства о налогах и сборах</t>
  </si>
  <si>
    <t>140</t>
  </si>
  <si>
    <t>1162500000</t>
  </si>
  <si>
    <t>1164300001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</si>
  <si>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</si>
  <si>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1169000000</t>
  </si>
  <si>
    <t>Прочие поступления от денежных взысканий (штрафов) и иных сумм в возмещение ущерба</t>
  </si>
  <si>
    <t>2000000000</t>
  </si>
  <si>
    <t>БЕЗВОЗМЕЗДНЫЕ ПОСТУПЛЕНИЯ</t>
  </si>
  <si>
    <t>912</t>
  </si>
  <si>
    <t>151</t>
  </si>
  <si>
    <t>2020000000</t>
  </si>
  <si>
    <t>Безвозмездные поступления от других бюджетов бюджетной системы Российской Федерации</t>
  </si>
  <si>
    <t>2020200000</t>
  </si>
  <si>
    <t>Прочие субсидии</t>
  </si>
  <si>
    <t>904</t>
  </si>
  <si>
    <t>907</t>
  </si>
  <si>
    <t>922</t>
  </si>
  <si>
    <t>Прочие субсидии бюджетам муниципальных районов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</si>
  <si>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</si>
  <si>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</si>
  <si>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2020302200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</si>
  <si>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</si>
  <si>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2020302205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</si>
  <si>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</si>
  <si>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</si>
  <si>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</si>
  <si>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2020309800</t>
  </si>
  <si>
    <t>Субвенции бюджетам муниципальных образований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</si>
  <si>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2020309805</t>
  </si>
  <si>
    <t>Субвенции бюджетам муниципальных районов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</si>
  <si>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Субвенции бюджетам муниципальных образований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</si>
  <si>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Субвенции бюджетам муниципальных районов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</si>
  <si>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2020310700</t>
  </si>
  <si>
    <t>Субвенции бюджетам муниципальных образований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</si>
  <si>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2020310705</t>
  </si>
  <si>
    <t>Субвенции бюджетам муниципальных районов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</si>
  <si>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Субвенции бюджетам муниципальных образований на возмещение части процентной ставки по долгосрочным, среднесрочным и краткосрочным кредитам, взятым малыми формами хозяйствования</t>
  </si>
  <si>
    <t>Субвенции бюджетам муниципальных районов на возмещение части процентной ставки по долгосрочным, среднесрочным и краткосрочным кредитам, взятым малыми формами хозяйствования</t>
  </si>
  <si>
    <t>Прочие субвенции</t>
  </si>
  <si>
    <t>Прочие субвенции бюджетам муниципальных районов</t>
  </si>
  <si>
    <t>2020400000</t>
  </si>
  <si>
    <t>Иные межбюджетные трансферты</t>
  </si>
  <si>
    <t>2020402500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</si>
  <si>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</si>
  <si>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2020402505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</si>
  <si>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</si>
  <si>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ИТОГО</t>
  </si>
  <si>
    <t>Код бюджетной классификации</t>
  </si>
  <si>
    <t>Наименование дохода</t>
  </si>
  <si>
    <t>поступления доходов бюджета муниципального района по</t>
  </si>
  <si>
    <t>налоговым и неналоговым доходам по статьям, по безвозмездным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</si>
  <si>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</si>
  <si>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Налог, взимаемый в связи с применением патентной системы налогообложения</t>
  </si>
  <si>
    <t xml:space="preserve">Государственная пошлина по делам, рассматриваемым в судах общей юрисдикции, мировыми судьями </t>
  </si>
  <si>
    <t>Сумма   (тыс.рублей)</t>
  </si>
  <si>
    <t>1</t>
  </si>
  <si>
    <t>2</t>
  </si>
  <si>
    <t>3</t>
  </si>
  <si>
    <t>4</t>
  </si>
  <si>
    <t>5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</si>
  <si>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</si>
  <si>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</t>
  </si>
  <si>
    <t>НАЛОГОВЫЕ И НЕНАЛОГОВЫЕ ДОХОДЫ</t>
  </si>
  <si>
    <t>ДОХОДЫ ОТ ОКАЗАНИЯ ПЛАТНЫХ УСЛУГ (РАБОТ) И КОМПЕНСАЦИИ ЗАТРАТ ГОСУДАРСТВА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</si>
  <si>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</si>
  <si>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</si>
  <si>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</si>
  <si>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21900000000</t>
  </si>
  <si>
    <t>21905000005</t>
  </si>
  <si>
    <t>к решению Тужинской районной Думы</t>
  </si>
  <si>
    <t>2020208800</t>
  </si>
  <si>
    <t>2020208805</t>
  </si>
  <si>
    <t>0002</t>
  </si>
  <si>
    <t>2020208900</t>
  </si>
  <si>
    <t>2020208905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</si>
  <si>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</si>
  <si>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</si>
  <si>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</si>
  <si>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</si>
  <si>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</si>
  <si>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</si>
  <si>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 xml:space="preserve"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трерриторий многоквартирных домов, проездов к дворовым территориям многоквартирных домов населенных пунктов </t>
  </si>
  <si>
    <t>1050200002</t>
  </si>
  <si>
    <t>1050300001</t>
  </si>
  <si>
    <t>1050400002</t>
  </si>
  <si>
    <t>1060200002</t>
  </si>
  <si>
    <t>1080300001</t>
  </si>
  <si>
    <t>1110900000</t>
  </si>
  <si>
    <t>Доходы от оказания платных услуг (работ)</t>
  </si>
  <si>
    <t>Денежные взыскания (штрафы) за нарушение законодательства Российской Федерациио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</si>
  <si>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2020401400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</si>
  <si>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 в соответствии с заключенными соглашениями</t>
  </si>
  <si>
    <t>2020401405</t>
  </si>
  <si>
    <t>2020221500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</si>
  <si>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</si>
  <si>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2020221505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</si>
  <si>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</si>
  <si>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2040000000</t>
  </si>
  <si>
    <t>БЕЗВОЗМЕЗДНЫЕ ПОСТУПЛЕНИЯ ОТ НЕГОСУДАРСТВЕННЫХ ОРГАНИЗАЦИЙ</t>
  </si>
  <si>
    <t>180</t>
  </si>
  <si>
    <t>2040500005</t>
  </si>
  <si>
    <t>Безвозмездные поступления от негосударственных организаций в бюджеты муниципальных районов</t>
  </si>
  <si>
    <t>2040509905</t>
  </si>
  <si>
    <t>Прочие безвозмездные поступления от негосударственных организаций в бюджеты муниципальных районов</t>
  </si>
  <si>
    <t>2070000000</t>
  </si>
  <si>
    <t>ПРОЧИЕ БЕЗВОЗМЕЗДНЫЕ ПОСТУПЛЕНИЯ</t>
  </si>
  <si>
    <t>2070500005</t>
  </si>
  <si>
    <t>Прочие безвозмездные поступления в бюджеты муниципальных районов</t>
  </si>
  <si>
    <t>2070503005</t>
  </si>
  <si>
    <t>2020207700</t>
  </si>
  <si>
    <t>Субсидии бюджетам на софинансирование капитальных вложений в объекты государственной (муниципальной) собственности</t>
  </si>
  <si>
    <t>2020207705</t>
  </si>
  <si>
    <t>Субсидии бюджетам муниципальных районов на софинансирование капитальных вложений в объекты  муниципальной собственности</t>
  </si>
  <si>
    <t>Приложение № 1</t>
  </si>
  <si>
    <t>2020499900</t>
  </si>
  <si>
    <t>Прочие межбюджетные трансферты, передаваемые бюджетам</t>
  </si>
  <si>
    <t>2020499905</t>
  </si>
  <si>
    <t>Прочие межбюджетные трансферты, передаваемые бюджетам муниципальных районов</t>
  </si>
  <si>
    <t xml:space="preserve">от    № </t>
  </si>
  <si>
    <t>2020300200</t>
  </si>
  <si>
    <t>Субвенции бюджетам на осуществление полномочий по подготовке проведения статистических переписей</t>
  </si>
  <si>
    <t>2020300205</t>
  </si>
  <si>
    <t>Субвенции бюджетам муниципальных районов на осуществление полномочий по подготовке проведения статистических переписей</t>
  </si>
  <si>
    <t>Объемы</t>
  </si>
  <si>
    <t>0000000000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</si>
  <si>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</si>
  <si>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</si>
  <si>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</si>
  <si>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</si>
  <si>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 образовательные программы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</si>
  <si>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 в соответствии с заключенными соглашениями</t>
  </si>
  <si>
    <t>1162800001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</si>
  <si>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</si>
  <si>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прогнозируемые на 2017 год</t>
  </si>
  <si>
    <t>поступлениям по подстатьям классификации доходов бюджетов,</t>
  </si>
  <si>
    <t>Приложение № 6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</si>
  <si>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</si>
  <si>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</si>
  <si>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2021500100</t>
  </si>
  <si>
    <t>2021000000</t>
  </si>
  <si>
    <t>2021500105</t>
  </si>
  <si>
    <t>2022021600</t>
  </si>
  <si>
    <t>2022021605</t>
  </si>
  <si>
    <t>2022999900</t>
  </si>
  <si>
    <t>2022999905</t>
  </si>
  <si>
    <t xml:space="preserve">Субвенции бюджетам бюджетной системы Российской Федерации </t>
  </si>
  <si>
    <t>2023000000</t>
  </si>
  <si>
    <t>2023512000</t>
  </si>
  <si>
    <t>Субвенции бюджетам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</si>
  <si>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</si>
  <si>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2023512005</t>
  </si>
  <si>
    <t>2023511800</t>
  </si>
  <si>
    <t>2023511805</t>
  </si>
  <si>
    <t>2023002400</t>
  </si>
  <si>
    <t>2023002405</t>
  </si>
  <si>
    <t>2023002700</t>
  </si>
  <si>
    <t>2023002705</t>
  </si>
  <si>
    <t>2023002900</t>
  </si>
  <si>
    <t>2023002905</t>
  </si>
  <si>
    <t>2023503900</t>
  </si>
  <si>
    <t>2023503905</t>
  </si>
  <si>
    <t>2023504800</t>
  </si>
  <si>
    <t>2023504805</t>
  </si>
  <si>
    <t>Субвенции бюджетам муниципальных образований на возмещение части процентной ставки по инвестиционным кредитам (займам) на развитие животноводства, переработки и развитие инфраструктуры и логистического обеспечения рынков  продукции животноводства</t>
  </si>
  <si>
    <t>Субвенции бюджетам муниципальных районов на возмещение части процентной ставки по инвестиционным кредитам (займам) на развитие животноводства, переработки и развитие инфраструктуры и логистического обеспечения рынков  продукции животноводства</t>
  </si>
  <si>
    <t>2023505500</t>
  </si>
  <si>
    <t>2023505505</t>
  </si>
  <si>
    <t>2023508200</t>
  </si>
  <si>
    <t>2023508205</t>
  </si>
  <si>
    <t>2023999900</t>
  </si>
  <si>
    <t>2023999905</t>
  </si>
  <si>
    <t>2023554300</t>
  </si>
  <si>
    <t>Субвенции бюджетам муниципальных образований на содействие достижению целевых показателей реализации региональных программ развития агропромышленного комплекса</t>
  </si>
  <si>
    <t>2023554305</t>
  </si>
  <si>
    <t>Субвенции бюджетам муниципальных районов на содействие достижению целевых показателей реализации региональных программ развития агропромышленного комплекса</t>
  </si>
  <si>
    <t>2023554400</t>
  </si>
  <si>
    <t>2023554405</t>
  </si>
  <si>
    <t>Субвенции бюджетам муниципальных районов на возмещение части процентной ставки по инвестиционным кредитам (займам) в агропромышленном комплексе</t>
  </si>
  <si>
    <t>Субвенции бюджетам муниципальных образований на возмещение части процентной ставки по инвестиционным кредитам (займам) в агропромышленном комплексе</t>
  </si>
  <si>
    <t xml:space="preserve">Налог на имущество организаций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</si>
  <si>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</si>
  <si>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</si>
  <si>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бразовательные программы дошкольного образования</t>
  </si>
  <si>
    <t>от 12.12.2016  № 6/39</t>
  </si>
  <si>
    <t>март</t>
  </si>
  <si>
    <t>апрель</t>
  </si>
  <si>
    <t>410</t>
  </si>
  <si>
    <t>июнь</t>
  </si>
  <si>
    <t>июль</t>
  </si>
  <si>
    <t>2022551900</t>
  </si>
  <si>
    <t>2022551905</t>
  </si>
  <si>
    <t>Субсидия бюджетам муниципальных районов на поддержку отрасли культуры</t>
  </si>
  <si>
    <t>Субсидия бюджетам на поддержку отрасли культура</t>
  </si>
  <si>
    <t>август</t>
  </si>
  <si>
    <t>октябрь</t>
  </si>
  <si>
    <t>декабрь 1</t>
  </si>
  <si>
    <t>декабрь 2</t>
  </si>
  <si>
    <t>1160800001</t>
  </si>
  <si>
    <t>Денежные взыскания(штрафы) за административные правонарушения в области государственного регулирования производства и оборота этилового спирта, алкогольной и табачной продукции</t>
  </si>
  <si>
    <t>от 22.12.2017  № 20/147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</si>
</sst>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9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49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right"/>
    </xf>
    <xf numFmtId="49" fontId="1" fillId="0" borderId="1" xfId="0" applyNumberFormat="1" applyFont="1" applyBorder="1" applyAlignment="1">
      <alignment horizontal="left"/>
    </xf>
    <xf numFmtId="49" fontId="1" fillId="0" borderId="1" xfId="0" applyNumberFormat="1" applyFont="1" applyBorder="1" applyAlignment="1">
      <alignment horizontal="left" wrapText="1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left" wrapText="1"/>
    </xf>
    <xf numFmtId="0" fontId="2" fillId="0" borderId="1" xfId="0" applyNumberFormat="1" applyFont="1" applyBorder="1" applyAlignment="1">
      <alignment horizontal="left" wrapText="1"/>
    </xf>
    <xf numFmtId="164" fontId="1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49" fontId="1" fillId="2" borderId="1" xfId="0" applyNumberFormat="1" applyFont="1" applyFill="1" applyBorder="1" applyAlignment="1">
      <alignment horizontal="left" wrapText="1"/>
    </xf>
    <xf numFmtId="164" fontId="1" fillId="2" borderId="1" xfId="0" applyNumberFormat="1" applyFont="1" applyFill="1" applyBorder="1" applyAlignment="1">
      <alignment horizontal="right"/>
    </xf>
    <xf numFmtId="0" fontId="1" fillId="2" borderId="1" xfId="0" applyNumberFormat="1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left" wrapText="1"/>
    </xf>
    <xf numFmtId="164" fontId="2" fillId="2" borderId="1" xfId="0" applyNumberFormat="1" applyFont="1" applyFill="1" applyBorder="1" applyAlignment="1">
      <alignment horizontal="right"/>
    </xf>
    <xf numFmtId="0" fontId="1" fillId="0" borderId="1" xfId="0" applyNumberFormat="1" applyFont="1" applyBorder="1" applyAlignment="1">
      <alignment horizontal="left" wrapText="1"/>
    </xf>
    <xf numFmtId="49" fontId="1" fillId="3" borderId="1" xfId="0" applyNumberFormat="1" applyFont="1" applyFill="1" applyBorder="1" applyAlignment="1">
      <alignment horizontal="left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/>
    </xf>
    <xf numFmtId="49" fontId="6" fillId="0" borderId="0" xfId="0" applyNumberFormat="1" applyFont="1" applyAlignment="1">
      <alignment horizontal="right"/>
    </xf>
    <xf numFmtId="49" fontId="0" fillId="0" borderId="0" xfId="0" applyNumberFormat="1" applyAlignment="1">
      <alignment horizontal="right"/>
    </xf>
    <xf numFmtId="49" fontId="6" fillId="0" borderId="0" xfId="0" applyNumberFormat="1" applyFont="1" applyAlignment="1">
      <alignment horizontal="right"/>
    </xf>
    <xf numFmtId="49" fontId="3" fillId="0" borderId="0" xfId="0" applyNumberFormat="1" applyFont="1" applyAlignment="1">
      <alignment horizontal="center"/>
    </xf>
    <xf numFmtId="164" fontId="1" fillId="3" borderId="1" xfId="0" applyNumberFormat="1" applyFont="1" applyFill="1" applyBorder="1" applyAlignment="1">
      <alignment horizontal="right"/>
    </xf>
    <xf numFmtId="164" fontId="2" fillId="4" borderId="1" xfId="0" applyNumberFormat="1" applyFont="1" applyFill="1" applyBorder="1" applyAlignment="1">
      <alignment horizontal="right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left"/>
    </xf>
    <xf numFmtId="0" fontId="2" fillId="2" borderId="0" xfId="0" applyNumberFormat="1" applyFont="1" applyFill="1" applyBorder="1" applyAlignment="1">
      <alignment horizontal="left" wrapText="1"/>
    </xf>
    <xf numFmtId="49" fontId="7" fillId="2" borderId="1" xfId="0" applyNumberFormat="1" applyFont="1" applyFill="1" applyBorder="1" applyAlignment="1">
      <alignment horizontal="left" wrapText="1"/>
    </xf>
    <xf numFmtId="49" fontId="1" fillId="4" borderId="1" xfId="0" applyNumberFormat="1" applyFont="1" applyFill="1" applyBorder="1" applyAlignment="1">
      <alignment horizontal="left"/>
    </xf>
    <xf numFmtId="49" fontId="1" fillId="4" borderId="1" xfId="0" applyNumberFormat="1" applyFont="1" applyFill="1" applyBorder="1" applyAlignment="1">
      <alignment horizontal="left" wrapText="1"/>
    </xf>
    <xf numFmtId="164" fontId="1" fillId="4" borderId="1" xfId="0" applyNumberFormat="1" applyFont="1" applyFill="1" applyBorder="1" applyAlignment="1">
      <alignment horizontal="right"/>
    </xf>
    <xf numFmtId="49" fontId="2" fillId="4" borderId="1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 wrapText="1"/>
    </xf>
    <xf numFmtId="49" fontId="6" fillId="0" borderId="0" xfId="0" applyNumberFormat="1" applyFont="1" applyAlignment="1">
      <alignment horizontal="right"/>
    </xf>
    <xf numFmtId="49" fontId="3" fillId="0" borderId="0" xfId="0" applyNumberFormat="1" applyFont="1" applyAlignment="1">
      <alignment horizontal="center"/>
    </xf>
    <xf numFmtId="0" fontId="0" fillId="0" borderId="1" xfId="0" applyBorder="1"/>
    <xf numFmtId="164" fontId="5" fillId="0" borderId="1" xfId="0" applyNumberFormat="1" applyFont="1" applyBorder="1"/>
    <xf numFmtId="49" fontId="6" fillId="0" borderId="0" xfId="0" applyNumberFormat="1" applyFont="1" applyAlignment="1">
      <alignment horizontal="right"/>
    </xf>
    <xf numFmtId="164" fontId="8" fillId="0" borderId="1" xfId="0" applyNumberFormat="1" applyFont="1" applyBorder="1"/>
    <xf numFmtId="49" fontId="6" fillId="0" borderId="0" xfId="0" applyNumberFormat="1" applyFont="1" applyAlignment="1">
      <alignment horizontal="right"/>
    </xf>
    <xf numFmtId="49" fontId="1" fillId="3" borderId="1" xfId="0" applyNumberFormat="1" applyFont="1" applyFill="1" applyBorder="1" applyAlignment="1">
      <alignment horizontal="left"/>
    </xf>
    <xf numFmtId="49" fontId="1" fillId="3" borderId="1" xfId="0" applyNumberFormat="1" applyFont="1" applyFill="1" applyBorder="1" applyAlignment="1">
      <alignment horizontal="left" wrapText="1"/>
    </xf>
    <xf numFmtId="164" fontId="8" fillId="3" borderId="1" xfId="0" applyNumberFormat="1" applyFont="1" applyFill="1" applyBorder="1"/>
    <xf numFmtId="164" fontId="5" fillId="2" borderId="1" xfId="0" applyNumberFormat="1" applyFont="1" applyFill="1" applyBorder="1"/>
    <xf numFmtId="164" fontId="8" fillId="2" borderId="1" xfId="0" applyNumberFormat="1" applyFont="1" applyFill="1" applyBorder="1"/>
    <xf numFmtId="4" fontId="1" fillId="0" borderId="1" xfId="0" applyNumberFormat="1" applyFont="1" applyBorder="1" applyAlignment="1">
      <alignment horizontal="right"/>
    </xf>
    <xf numFmtId="4" fontId="2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164" fontId="2" fillId="3" borderId="1" xfId="0" applyNumberFormat="1" applyFont="1" applyFill="1" applyBorder="1" applyAlignment="1">
      <alignment horizontal="right"/>
    </xf>
    <xf numFmtId="164" fontId="5" fillId="3" borderId="1" xfId="0" applyNumberFormat="1" applyFont="1" applyFill="1" applyBorder="1"/>
    <xf numFmtId="4" fontId="2" fillId="0" borderId="1" xfId="0" applyNumberFormat="1" applyFont="1" applyBorder="1" applyAlignment="1">
      <alignment horizontal="right"/>
    </xf>
    <xf numFmtId="4" fontId="8" fillId="3" borderId="1" xfId="0" applyNumberFormat="1" applyFont="1" applyFill="1" applyBorder="1"/>
    <xf numFmtId="4" fontId="5" fillId="0" borderId="1" xfId="0" applyNumberFormat="1" applyFont="1" applyBorder="1"/>
    <xf numFmtId="165" fontId="1" fillId="0" borderId="1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49" fontId="6" fillId="0" borderId="0" xfId="0" applyNumberFormat="1" applyFont="1" applyAlignment="1">
      <alignment horizontal="right"/>
    </xf>
    <xf numFmtId="0" fontId="0" fillId="0" borderId="0" xfId="0" applyAlignment="1"/>
    <xf numFmtId="49" fontId="3" fillId="0" borderId="0" xfId="0" applyNumberFormat="1" applyFont="1" applyAlignment="1">
      <alignment horizont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44"/>
  <sheetViews>
    <sheetView tabSelected="1" view="pageBreakPreview" topLeftCell="A5" zoomScale="77" zoomScaleNormal="90" zoomScaleSheetLayoutView="77" workbookViewId="0">
      <selection activeCell="E8" sqref="E8"/>
    </sheetView>
  </sheetViews>
  <sheetFormatPr defaultRowHeight="15"/>
  <cols>
    <col min="1" max="1" width="5.140625" style="1" customWidth="1"/>
    <col min="2" max="2" width="14.5703125" style="1" customWidth="1"/>
    <col min="3" max="3" width="6.140625" style="1" customWidth="1"/>
    <col min="4" max="4" width="4.7109375" style="1" customWidth="1"/>
    <col min="5" max="5" width="98.7109375" style="1" customWidth="1"/>
    <col min="6" max="7" width="14" style="2" hidden="1" customWidth="1"/>
    <col min="8" max="8" width="21.140625" hidden="1" customWidth="1"/>
    <col min="9" max="9" width="13.85546875" hidden="1" customWidth="1"/>
    <col min="10" max="11" width="12.28515625" hidden="1" customWidth="1"/>
    <col min="12" max="12" width="15" hidden="1" customWidth="1"/>
    <col min="13" max="13" width="12.28515625" hidden="1" customWidth="1"/>
    <col min="14" max="14" width="13.140625" hidden="1" customWidth="1"/>
    <col min="15" max="15" width="11.5703125" hidden="1" customWidth="1"/>
    <col min="16" max="16" width="12" hidden="1" customWidth="1"/>
    <col min="17" max="17" width="8.28515625" hidden="1" customWidth="1"/>
    <col min="18" max="18" width="15" hidden="1" customWidth="1"/>
    <col min="19" max="19" width="13.7109375" hidden="1" customWidth="1"/>
    <col min="20" max="20" width="15.5703125" hidden="1" customWidth="1"/>
    <col min="21" max="21" width="10" hidden="1" customWidth="1"/>
    <col min="22" max="22" width="15.5703125" hidden="1" customWidth="1"/>
    <col min="23" max="23" width="13" hidden="1" customWidth="1"/>
    <col min="24" max="24" width="15.5703125" customWidth="1"/>
  </cols>
  <sheetData>
    <row r="1" spans="1:24" ht="18.75" hidden="1" customHeight="1">
      <c r="C1" s="23"/>
      <c r="D1" s="23"/>
      <c r="E1" s="47" t="s">
        <v>161</v>
      </c>
      <c r="F1" s="24"/>
      <c r="G1" s="41"/>
    </row>
    <row r="2" spans="1:24" ht="18.75" hidden="1" customHeight="1">
      <c r="C2" s="23"/>
      <c r="D2" s="23"/>
      <c r="E2" s="47" t="s">
        <v>117</v>
      </c>
      <c r="F2" s="24"/>
      <c r="G2" s="41"/>
    </row>
    <row r="3" spans="1:24" ht="18.75" hidden="1">
      <c r="C3" s="63" t="s">
        <v>166</v>
      </c>
      <c r="D3" s="63"/>
      <c r="E3" s="63"/>
      <c r="F3" s="24"/>
      <c r="G3" s="41"/>
    </row>
    <row r="4" spans="1:24" ht="18.75" hidden="1">
      <c r="C4" s="23"/>
      <c r="D4" s="23"/>
      <c r="E4" s="22"/>
      <c r="F4" s="24"/>
      <c r="G4" s="41"/>
    </row>
    <row r="5" spans="1:24" ht="18.75">
      <c r="C5" s="23"/>
      <c r="D5" s="23"/>
      <c r="E5" s="63" t="s">
        <v>161</v>
      </c>
      <c r="F5" s="63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</row>
    <row r="6" spans="1:24" ht="18.75">
      <c r="C6" s="23"/>
      <c r="D6" s="23"/>
      <c r="E6" s="63" t="s">
        <v>117</v>
      </c>
      <c r="F6" s="63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</row>
    <row r="7" spans="1:24" ht="18.75">
      <c r="C7" s="23"/>
      <c r="D7" s="23"/>
      <c r="E7" s="63" t="s">
        <v>247</v>
      </c>
      <c r="F7" s="63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</row>
    <row r="8" spans="1:24" ht="18.75">
      <c r="C8" s="23"/>
      <c r="D8" s="23"/>
      <c r="E8" s="45"/>
      <c r="F8" s="45"/>
      <c r="G8" s="45"/>
    </row>
    <row r="9" spans="1:24" ht="18.75">
      <c r="C9" s="23"/>
      <c r="D9" s="23"/>
      <c r="E9" s="63" t="s">
        <v>183</v>
      </c>
      <c r="F9" s="63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</row>
    <row r="10" spans="1:24" ht="18.75">
      <c r="C10" s="23"/>
      <c r="D10" s="23"/>
      <c r="E10" s="63" t="s">
        <v>117</v>
      </c>
      <c r="F10" s="63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</row>
    <row r="11" spans="1:24" ht="18.75">
      <c r="C11" s="23"/>
      <c r="D11" s="23"/>
      <c r="E11" s="63" t="s">
        <v>231</v>
      </c>
      <c r="F11" s="63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</row>
    <row r="12" spans="1:24" ht="8.25" customHeight="1">
      <c r="C12" s="23"/>
      <c r="D12" s="23"/>
      <c r="E12" s="63"/>
      <c r="F12" s="63"/>
      <c r="G12" s="41"/>
    </row>
    <row r="13" spans="1:24" ht="16.5">
      <c r="A13" s="65" t="s">
        <v>171</v>
      </c>
      <c r="B13" s="65"/>
      <c r="C13" s="65"/>
      <c r="D13" s="65"/>
      <c r="E13" s="65"/>
      <c r="F13" s="65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</row>
    <row r="14" spans="1:24" ht="16.5">
      <c r="A14" s="65" t="s">
        <v>97</v>
      </c>
      <c r="B14" s="65"/>
      <c r="C14" s="65"/>
      <c r="D14" s="65"/>
      <c r="E14" s="65"/>
      <c r="F14" s="65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</row>
    <row r="15" spans="1:24" ht="16.5">
      <c r="A15" s="65" t="s">
        <v>98</v>
      </c>
      <c r="B15" s="65"/>
      <c r="C15" s="65"/>
      <c r="D15" s="65"/>
      <c r="E15" s="65"/>
      <c r="F15" s="65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</row>
    <row r="16" spans="1:24" ht="16.5">
      <c r="A16" s="65" t="s">
        <v>182</v>
      </c>
      <c r="B16" s="65"/>
      <c r="C16" s="65"/>
      <c r="D16" s="65"/>
      <c r="E16" s="65"/>
      <c r="F16" s="65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</row>
    <row r="17" spans="1:24" ht="16.5">
      <c r="A17" s="65" t="s">
        <v>181</v>
      </c>
      <c r="B17" s="65"/>
      <c r="C17" s="65"/>
      <c r="D17" s="65"/>
      <c r="E17" s="65"/>
      <c r="F17" s="65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</row>
    <row r="18" spans="1:24" ht="4.5" customHeight="1">
      <c r="A18" s="65"/>
      <c r="B18" s="65"/>
      <c r="C18" s="65"/>
      <c r="D18" s="65"/>
      <c r="E18" s="65"/>
      <c r="F18" s="25"/>
      <c r="G18" s="42"/>
    </row>
    <row r="19" spans="1:24" ht="14.25" customHeight="1">
      <c r="A19" s="3"/>
      <c r="B19" s="3"/>
      <c r="C19" s="3"/>
      <c r="D19" s="3"/>
      <c r="E19" s="3"/>
      <c r="F19" s="4"/>
      <c r="G19" s="4"/>
    </row>
    <row r="20" spans="1:24" ht="46.5" customHeight="1">
      <c r="A20" s="66" t="s">
        <v>95</v>
      </c>
      <c r="B20" s="67"/>
      <c r="C20" s="67"/>
      <c r="D20" s="68"/>
      <c r="E20" s="28" t="s">
        <v>96</v>
      </c>
      <c r="F20" s="29" t="s">
        <v>102</v>
      </c>
      <c r="G20" s="29" t="s">
        <v>232</v>
      </c>
      <c r="H20" s="29" t="s">
        <v>102</v>
      </c>
      <c r="I20" s="29" t="s">
        <v>233</v>
      </c>
      <c r="J20" s="29" t="s">
        <v>102</v>
      </c>
      <c r="K20" s="29" t="s">
        <v>235</v>
      </c>
      <c r="L20" s="29" t="s">
        <v>102</v>
      </c>
      <c r="M20" s="29" t="s">
        <v>235</v>
      </c>
      <c r="N20" s="29" t="s">
        <v>102</v>
      </c>
      <c r="O20" s="29" t="s">
        <v>236</v>
      </c>
      <c r="P20" s="29" t="s">
        <v>102</v>
      </c>
      <c r="Q20" s="29" t="s">
        <v>241</v>
      </c>
      <c r="R20" s="29" t="s">
        <v>102</v>
      </c>
      <c r="S20" s="29" t="s">
        <v>242</v>
      </c>
      <c r="T20" s="29" t="s">
        <v>102</v>
      </c>
      <c r="U20" s="28" t="s">
        <v>243</v>
      </c>
      <c r="V20" s="29" t="s">
        <v>102</v>
      </c>
      <c r="W20" s="28" t="s">
        <v>244</v>
      </c>
      <c r="X20" s="29" t="s">
        <v>102</v>
      </c>
    </row>
    <row r="21" spans="1:24" ht="0.75" hidden="1" customHeight="1">
      <c r="A21" s="30" t="s">
        <v>103</v>
      </c>
      <c r="B21" s="30" t="s">
        <v>104</v>
      </c>
      <c r="C21" s="30" t="s">
        <v>105</v>
      </c>
      <c r="D21" s="30" t="s">
        <v>106</v>
      </c>
      <c r="E21" s="31" t="s">
        <v>107</v>
      </c>
      <c r="F21" s="32"/>
      <c r="G21" s="32"/>
      <c r="H21" s="43"/>
      <c r="I21" s="32"/>
      <c r="J21" s="43"/>
      <c r="K21" s="32"/>
      <c r="L21" s="43"/>
      <c r="M21" s="32"/>
      <c r="N21" s="43"/>
      <c r="O21" s="32"/>
      <c r="P21" s="43"/>
      <c r="Q21" s="32"/>
      <c r="R21" s="43"/>
      <c r="S21" s="32"/>
      <c r="T21" s="43"/>
      <c r="U21" s="32"/>
      <c r="V21" s="43"/>
      <c r="W21" s="32"/>
      <c r="X21" s="43"/>
    </row>
    <row r="22" spans="1:24" ht="15.75">
      <c r="A22" s="48" t="s">
        <v>0</v>
      </c>
      <c r="B22" s="48" t="s">
        <v>1</v>
      </c>
      <c r="C22" s="48" t="s">
        <v>2</v>
      </c>
      <c r="D22" s="48" t="s">
        <v>0</v>
      </c>
      <c r="E22" s="49" t="s">
        <v>110</v>
      </c>
      <c r="F22" s="26">
        <f>F23+F25+F27+F32+F34+F36+F39+F41+F44+F47</f>
        <v>31494.400000000001</v>
      </c>
      <c r="G22" s="26">
        <f>G23+G25+G27+G32+G34+G36+G39+G41+G44+G47</f>
        <v>-1052.3</v>
      </c>
      <c r="H22" s="50">
        <f>F22+G22</f>
        <v>30442.100000000002</v>
      </c>
      <c r="I22" s="26">
        <f>I23+I25+I27+I32+I34+I36+I39+I41+I44+I47</f>
        <v>770</v>
      </c>
      <c r="J22" s="50">
        <f>H22+I22</f>
        <v>31212.100000000002</v>
      </c>
      <c r="K22" s="26">
        <f>K23+K25+K27+K32+K34+K36+K39+K41+K44+K47</f>
        <v>1307.9594999999999</v>
      </c>
      <c r="L22" s="50">
        <f>J22+K22</f>
        <v>32520.059500000003</v>
      </c>
      <c r="M22" s="26">
        <f>M23+M25+M27+M32+M34+M36+M39+M41+M44+M47</f>
        <v>-1911.8315</v>
      </c>
      <c r="N22" s="50">
        <f>L22+M22</f>
        <v>30608.228000000003</v>
      </c>
      <c r="O22" s="26">
        <f>O23+O25+O27+O32+O34+O36+O39+O41+O44+O47</f>
        <v>32.9</v>
      </c>
      <c r="P22" s="50">
        <f>N22+O22</f>
        <v>30641.128000000004</v>
      </c>
      <c r="Q22" s="26">
        <f>Q23+Q25+Q27+Q32+Q34+Q36+Q39+Q41+Q44+Q47</f>
        <v>1176.0612000000001</v>
      </c>
      <c r="R22" s="50">
        <f>P22+Q22</f>
        <v>31817.189200000004</v>
      </c>
      <c r="S22" s="26">
        <f>S23+S25+S27+S32+S34+S36+S39+S41+S44+S47</f>
        <v>3197.8468699999999</v>
      </c>
      <c r="T22" s="50">
        <f>R22+S22</f>
        <v>35015.036070000002</v>
      </c>
      <c r="U22" s="26">
        <f>U23+U25+U27+U32+U34+U36+U39+U41+U44+U47</f>
        <v>8.61</v>
      </c>
      <c r="V22" s="50">
        <f>T22+U22</f>
        <v>35023.646070000003</v>
      </c>
      <c r="W22" s="26">
        <f>W23+W25+W27+W32+W34+W36+W39+W41+W44+W47</f>
        <v>-3919.7</v>
      </c>
      <c r="X22" s="50">
        <f>V22+W22</f>
        <v>31103.946070000002</v>
      </c>
    </row>
    <row r="23" spans="1:24" ht="15.75">
      <c r="A23" s="21" t="s">
        <v>0</v>
      </c>
      <c r="B23" s="21" t="s">
        <v>3</v>
      </c>
      <c r="C23" s="21" t="s">
        <v>2</v>
      </c>
      <c r="D23" s="21" t="s">
        <v>0</v>
      </c>
      <c r="E23" s="12" t="s">
        <v>4</v>
      </c>
      <c r="F23" s="13">
        <v>8447.1</v>
      </c>
      <c r="G23" s="13">
        <f>G24</f>
        <v>0</v>
      </c>
      <c r="H23" s="46">
        <f t="shared" ref="H23:H89" si="0">F23+G23</f>
        <v>8447.1</v>
      </c>
      <c r="I23" s="13">
        <f>I24</f>
        <v>0</v>
      </c>
      <c r="J23" s="46">
        <f t="shared" ref="J23:J89" si="1">H23+I23</f>
        <v>8447.1</v>
      </c>
      <c r="K23" s="13">
        <f>K24</f>
        <v>0</v>
      </c>
      <c r="L23" s="46">
        <f t="shared" ref="L23:L89" si="2">J23+K23</f>
        <v>8447.1</v>
      </c>
      <c r="M23" s="13">
        <f>M24</f>
        <v>0</v>
      </c>
      <c r="N23" s="46">
        <f t="shared" ref="N23:N83" si="3">L23+M23</f>
        <v>8447.1</v>
      </c>
      <c r="O23" s="13">
        <f>O24</f>
        <v>0</v>
      </c>
      <c r="P23" s="46">
        <f t="shared" ref="P23:P83" si="4">N23+O23</f>
        <v>8447.1</v>
      </c>
      <c r="Q23" s="13">
        <f>Q24</f>
        <v>0</v>
      </c>
      <c r="R23" s="46">
        <f t="shared" ref="R23:R58" si="5">P23+Q23</f>
        <v>8447.1</v>
      </c>
      <c r="S23" s="13">
        <f>S24</f>
        <v>1074.7</v>
      </c>
      <c r="T23" s="46">
        <f t="shared" ref="T23:T58" si="6">R23+S23</f>
        <v>9521.8000000000011</v>
      </c>
      <c r="U23" s="13">
        <f>U24</f>
        <v>0</v>
      </c>
      <c r="V23" s="46">
        <f t="shared" ref="V23:V58" si="7">T23+U23</f>
        <v>9521.8000000000011</v>
      </c>
      <c r="W23" s="13">
        <f>W24</f>
        <v>-1860.5</v>
      </c>
      <c r="X23" s="46">
        <f t="shared" ref="X23:X58" si="8">V23+W23</f>
        <v>7661.3000000000011</v>
      </c>
    </row>
    <row r="24" spans="1:24" ht="15.75">
      <c r="A24" s="33" t="s">
        <v>0</v>
      </c>
      <c r="B24" s="33" t="s">
        <v>5</v>
      </c>
      <c r="C24" s="33" t="s">
        <v>2</v>
      </c>
      <c r="D24" s="33" t="s">
        <v>7</v>
      </c>
      <c r="E24" s="16" t="s">
        <v>6</v>
      </c>
      <c r="F24" s="13">
        <v>8447.1</v>
      </c>
      <c r="G24" s="13"/>
      <c r="H24" s="44">
        <f t="shared" si="0"/>
        <v>8447.1</v>
      </c>
      <c r="I24" s="13"/>
      <c r="J24" s="44">
        <f t="shared" si="1"/>
        <v>8447.1</v>
      </c>
      <c r="K24" s="13"/>
      <c r="L24" s="44">
        <f t="shared" si="2"/>
        <v>8447.1</v>
      </c>
      <c r="M24" s="13"/>
      <c r="N24" s="44">
        <f t="shared" si="3"/>
        <v>8447.1</v>
      </c>
      <c r="O24" s="13"/>
      <c r="P24" s="44">
        <f t="shared" si="4"/>
        <v>8447.1</v>
      </c>
      <c r="Q24" s="13"/>
      <c r="R24" s="44">
        <f t="shared" si="5"/>
        <v>8447.1</v>
      </c>
      <c r="S24" s="17">
        <v>1074.7</v>
      </c>
      <c r="T24" s="44">
        <f t="shared" si="6"/>
        <v>9521.8000000000011</v>
      </c>
      <c r="U24" s="17"/>
      <c r="V24" s="44">
        <f t="shared" si="7"/>
        <v>9521.8000000000011</v>
      </c>
      <c r="W24" s="17">
        <v>-1860.5</v>
      </c>
      <c r="X24" s="44">
        <f t="shared" si="8"/>
        <v>7661.3000000000011</v>
      </c>
    </row>
    <row r="25" spans="1:24" ht="33" customHeight="1">
      <c r="A25" s="21" t="s">
        <v>0</v>
      </c>
      <c r="B25" s="21" t="s">
        <v>8</v>
      </c>
      <c r="C25" s="21" t="s">
        <v>2</v>
      </c>
      <c r="D25" s="21" t="s">
        <v>0</v>
      </c>
      <c r="E25" s="12" t="s">
        <v>9</v>
      </c>
      <c r="F25" s="13">
        <v>3519.1</v>
      </c>
      <c r="G25" s="13">
        <f>G26</f>
        <v>-1052.3</v>
      </c>
      <c r="H25" s="46">
        <f t="shared" si="0"/>
        <v>2466.8000000000002</v>
      </c>
      <c r="I25" s="13">
        <f>I26</f>
        <v>0</v>
      </c>
      <c r="J25" s="46">
        <f t="shared" si="1"/>
        <v>2466.8000000000002</v>
      </c>
      <c r="K25" s="13">
        <f>K26</f>
        <v>0</v>
      </c>
      <c r="L25" s="46">
        <f t="shared" si="2"/>
        <v>2466.8000000000002</v>
      </c>
      <c r="M25" s="13">
        <f>M26</f>
        <v>0</v>
      </c>
      <c r="N25" s="46">
        <f t="shared" si="3"/>
        <v>2466.8000000000002</v>
      </c>
      <c r="O25" s="13">
        <f>O26</f>
        <v>0</v>
      </c>
      <c r="P25" s="46">
        <f t="shared" si="4"/>
        <v>2466.8000000000002</v>
      </c>
      <c r="Q25" s="13">
        <f>Q26</f>
        <v>0</v>
      </c>
      <c r="R25" s="46">
        <f t="shared" si="5"/>
        <v>2466.8000000000002</v>
      </c>
      <c r="S25" s="13">
        <f>S26</f>
        <v>0</v>
      </c>
      <c r="T25" s="46">
        <f t="shared" si="6"/>
        <v>2466.8000000000002</v>
      </c>
      <c r="U25" s="13">
        <f>U26</f>
        <v>0</v>
      </c>
      <c r="V25" s="46">
        <f t="shared" si="7"/>
        <v>2466.8000000000002</v>
      </c>
      <c r="W25" s="13">
        <f>W26</f>
        <v>0</v>
      </c>
      <c r="X25" s="46">
        <f t="shared" si="8"/>
        <v>2466.8000000000002</v>
      </c>
    </row>
    <row r="26" spans="1:24" ht="15" customHeight="1">
      <c r="A26" s="33" t="s">
        <v>0</v>
      </c>
      <c r="B26" s="33" t="s">
        <v>10</v>
      </c>
      <c r="C26" s="33" t="s">
        <v>2</v>
      </c>
      <c r="D26" s="33" t="s">
        <v>7</v>
      </c>
      <c r="E26" s="16" t="s">
        <v>11</v>
      </c>
      <c r="F26" s="17">
        <v>3519.1</v>
      </c>
      <c r="G26" s="17">
        <v>-1052.3</v>
      </c>
      <c r="H26" s="44">
        <f t="shared" si="0"/>
        <v>2466.8000000000002</v>
      </c>
      <c r="I26" s="17"/>
      <c r="J26" s="44">
        <f t="shared" si="1"/>
        <v>2466.8000000000002</v>
      </c>
      <c r="K26" s="17"/>
      <c r="L26" s="44">
        <f t="shared" si="2"/>
        <v>2466.8000000000002</v>
      </c>
      <c r="M26" s="17"/>
      <c r="N26" s="44">
        <f t="shared" si="3"/>
        <v>2466.8000000000002</v>
      </c>
      <c r="O26" s="17"/>
      <c r="P26" s="44">
        <f t="shared" si="4"/>
        <v>2466.8000000000002</v>
      </c>
      <c r="Q26" s="17"/>
      <c r="R26" s="44">
        <f t="shared" si="5"/>
        <v>2466.8000000000002</v>
      </c>
      <c r="S26" s="17"/>
      <c r="T26" s="44">
        <f t="shared" si="6"/>
        <v>2466.8000000000002</v>
      </c>
      <c r="U26" s="17"/>
      <c r="V26" s="44">
        <f t="shared" si="7"/>
        <v>2466.8000000000002</v>
      </c>
      <c r="W26" s="17"/>
      <c r="X26" s="44">
        <f t="shared" si="8"/>
        <v>2466.8000000000002</v>
      </c>
    </row>
    <row r="27" spans="1:24" ht="18" customHeight="1">
      <c r="A27" s="21" t="s">
        <v>0</v>
      </c>
      <c r="B27" s="21" t="s">
        <v>12</v>
      </c>
      <c r="C27" s="21" t="s">
        <v>2</v>
      </c>
      <c r="D27" s="21" t="s">
        <v>0</v>
      </c>
      <c r="E27" s="12" t="s">
        <v>13</v>
      </c>
      <c r="F27" s="13">
        <f>F28+F29+F30+F31</f>
        <v>7780.9</v>
      </c>
      <c r="G27" s="13">
        <f>G28+G29+G30+G31</f>
        <v>0</v>
      </c>
      <c r="H27" s="46">
        <f t="shared" si="0"/>
        <v>7780.9</v>
      </c>
      <c r="I27" s="13">
        <f>I28+I29+I30+I31</f>
        <v>0</v>
      </c>
      <c r="J27" s="46">
        <f t="shared" si="1"/>
        <v>7780.9</v>
      </c>
      <c r="K27" s="13">
        <f>K28+K29+K30+K31</f>
        <v>1300</v>
      </c>
      <c r="L27" s="46">
        <f t="shared" si="2"/>
        <v>9080.9</v>
      </c>
      <c r="M27" s="13">
        <f>M28+M29+M30+M31</f>
        <v>0</v>
      </c>
      <c r="N27" s="46">
        <f t="shared" si="3"/>
        <v>9080.9</v>
      </c>
      <c r="O27" s="13">
        <f>O28+O29+O30+O31</f>
        <v>32.9</v>
      </c>
      <c r="P27" s="46">
        <f t="shared" si="4"/>
        <v>9113.7999999999993</v>
      </c>
      <c r="Q27" s="13">
        <f>Q28+Q29+Q30+Q31</f>
        <v>1176.0612000000001</v>
      </c>
      <c r="R27" s="46">
        <f t="shared" si="5"/>
        <v>10289.861199999999</v>
      </c>
      <c r="S27" s="13">
        <f>S28+S29+S30+S31</f>
        <v>1498</v>
      </c>
      <c r="T27" s="46">
        <f t="shared" si="6"/>
        <v>11787.861199999999</v>
      </c>
      <c r="U27" s="13">
        <f>U28+U29+U30+U31</f>
        <v>0</v>
      </c>
      <c r="V27" s="46">
        <f t="shared" si="7"/>
        <v>11787.861199999999</v>
      </c>
      <c r="W27" s="13">
        <f>W28+W29+W30+W31</f>
        <v>-1654.5</v>
      </c>
      <c r="X27" s="46">
        <f t="shared" si="8"/>
        <v>10133.361199999999</v>
      </c>
    </row>
    <row r="28" spans="1:24" ht="15" customHeight="1">
      <c r="A28" s="33" t="s">
        <v>0</v>
      </c>
      <c r="B28" s="33" t="s">
        <v>14</v>
      </c>
      <c r="C28" s="33" t="s">
        <v>2</v>
      </c>
      <c r="D28" s="33" t="s">
        <v>7</v>
      </c>
      <c r="E28" s="16" t="s">
        <v>15</v>
      </c>
      <c r="F28" s="17">
        <v>4993.1000000000004</v>
      </c>
      <c r="G28" s="17"/>
      <c r="H28" s="44">
        <f t="shared" si="0"/>
        <v>4993.1000000000004</v>
      </c>
      <c r="I28" s="17"/>
      <c r="J28" s="44">
        <f t="shared" si="1"/>
        <v>4993.1000000000004</v>
      </c>
      <c r="K28" s="17">
        <v>1300</v>
      </c>
      <c r="L28" s="44">
        <f t="shared" si="2"/>
        <v>6293.1</v>
      </c>
      <c r="M28" s="17"/>
      <c r="N28" s="44">
        <f t="shared" si="3"/>
        <v>6293.1</v>
      </c>
      <c r="O28" s="17"/>
      <c r="P28" s="44">
        <f t="shared" si="4"/>
        <v>6293.1</v>
      </c>
      <c r="Q28" s="17">
        <v>1124.4772</v>
      </c>
      <c r="R28" s="44">
        <f t="shared" si="5"/>
        <v>7417.5772000000006</v>
      </c>
      <c r="S28" s="17">
        <v>1453</v>
      </c>
      <c r="T28" s="44">
        <f t="shared" si="6"/>
        <v>8870.5771999999997</v>
      </c>
      <c r="U28" s="17"/>
      <c r="V28" s="44">
        <f t="shared" si="7"/>
        <v>8870.5771999999997</v>
      </c>
      <c r="W28" s="17">
        <v>-1472.5</v>
      </c>
      <c r="X28" s="44">
        <f t="shared" si="8"/>
        <v>7398.0771999999997</v>
      </c>
    </row>
    <row r="29" spans="1:24" ht="16.5" customHeight="1">
      <c r="A29" s="33" t="s">
        <v>0</v>
      </c>
      <c r="B29" s="33" t="s">
        <v>130</v>
      </c>
      <c r="C29" s="33" t="s">
        <v>2</v>
      </c>
      <c r="D29" s="33" t="s">
        <v>7</v>
      </c>
      <c r="E29" s="16" t="s">
        <v>16</v>
      </c>
      <c r="F29" s="17">
        <v>2085.6999999999998</v>
      </c>
      <c r="G29" s="17"/>
      <c r="H29" s="44">
        <f t="shared" si="0"/>
        <v>2085.6999999999998</v>
      </c>
      <c r="I29" s="17"/>
      <c r="J29" s="44">
        <f t="shared" si="1"/>
        <v>2085.6999999999998</v>
      </c>
      <c r="K29" s="17"/>
      <c r="L29" s="44">
        <f t="shared" si="2"/>
        <v>2085.6999999999998</v>
      </c>
      <c r="M29" s="17"/>
      <c r="N29" s="44">
        <f t="shared" si="3"/>
        <v>2085.6999999999998</v>
      </c>
      <c r="O29" s="17"/>
      <c r="P29" s="44">
        <f t="shared" si="4"/>
        <v>2085.6999999999998</v>
      </c>
      <c r="Q29" s="17"/>
      <c r="R29" s="44">
        <f t="shared" si="5"/>
        <v>2085.6999999999998</v>
      </c>
      <c r="S29" s="17"/>
      <c r="T29" s="44">
        <f t="shared" si="6"/>
        <v>2085.6999999999998</v>
      </c>
      <c r="U29" s="17"/>
      <c r="V29" s="44">
        <f t="shared" si="7"/>
        <v>2085.6999999999998</v>
      </c>
      <c r="W29" s="17">
        <v>-31.5</v>
      </c>
      <c r="X29" s="44">
        <f t="shared" si="8"/>
        <v>2054.1999999999998</v>
      </c>
    </row>
    <row r="30" spans="1:24" ht="15.75">
      <c r="A30" s="33" t="s">
        <v>0</v>
      </c>
      <c r="B30" s="33" t="s">
        <v>131</v>
      </c>
      <c r="C30" s="33" t="s">
        <v>2</v>
      </c>
      <c r="D30" s="33" t="s">
        <v>7</v>
      </c>
      <c r="E30" s="16" t="s">
        <v>17</v>
      </c>
      <c r="F30" s="17">
        <v>53.9</v>
      </c>
      <c r="G30" s="17"/>
      <c r="H30" s="44">
        <f t="shared" si="0"/>
        <v>53.9</v>
      </c>
      <c r="I30" s="17"/>
      <c r="J30" s="44">
        <f t="shared" si="1"/>
        <v>53.9</v>
      </c>
      <c r="K30" s="17"/>
      <c r="L30" s="44">
        <f t="shared" si="2"/>
        <v>53.9</v>
      </c>
      <c r="M30" s="17"/>
      <c r="N30" s="44">
        <f t="shared" si="3"/>
        <v>53.9</v>
      </c>
      <c r="O30" s="17">
        <v>32.9</v>
      </c>
      <c r="P30" s="44">
        <f t="shared" si="4"/>
        <v>86.8</v>
      </c>
      <c r="Q30" s="17">
        <v>51.584000000000003</v>
      </c>
      <c r="R30" s="44">
        <f t="shared" si="5"/>
        <v>138.38400000000001</v>
      </c>
      <c r="S30" s="17">
        <v>45</v>
      </c>
      <c r="T30" s="44">
        <f t="shared" si="6"/>
        <v>183.38400000000001</v>
      </c>
      <c r="U30" s="17"/>
      <c r="V30" s="44">
        <f t="shared" si="7"/>
        <v>183.38400000000001</v>
      </c>
      <c r="W30" s="17"/>
      <c r="X30" s="44">
        <f t="shared" si="8"/>
        <v>183.38400000000001</v>
      </c>
    </row>
    <row r="31" spans="1:24" ht="17.25" customHeight="1">
      <c r="A31" s="33" t="s">
        <v>0</v>
      </c>
      <c r="B31" s="33" t="s">
        <v>132</v>
      </c>
      <c r="C31" s="33" t="s">
        <v>2</v>
      </c>
      <c r="D31" s="33" t="s">
        <v>7</v>
      </c>
      <c r="E31" s="16" t="s">
        <v>100</v>
      </c>
      <c r="F31" s="17">
        <v>648.20000000000005</v>
      </c>
      <c r="G31" s="17"/>
      <c r="H31" s="44">
        <f t="shared" si="0"/>
        <v>648.20000000000005</v>
      </c>
      <c r="I31" s="17"/>
      <c r="J31" s="44">
        <f t="shared" si="1"/>
        <v>648.20000000000005</v>
      </c>
      <c r="K31" s="17"/>
      <c r="L31" s="44">
        <f t="shared" si="2"/>
        <v>648.20000000000005</v>
      </c>
      <c r="M31" s="17"/>
      <c r="N31" s="44">
        <f t="shared" si="3"/>
        <v>648.20000000000005</v>
      </c>
      <c r="O31" s="17"/>
      <c r="P31" s="44">
        <f t="shared" si="4"/>
        <v>648.20000000000005</v>
      </c>
      <c r="Q31" s="17"/>
      <c r="R31" s="44">
        <f t="shared" si="5"/>
        <v>648.20000000000005</v>
      </c>
      <c r="S31" s="17"/>
      <c r="T31" s="44">
        <f t="shared" si="6"/>
        <v>648.20000000000005</v>
      </c>
      <c r="U31" s="17"/>
      <c r="V31" s="44">
        <f t="shared" si="7"/>
        <v>648.20000000000005</v>
      </c>
      <c r="W31" s="17">
        <v>-150.5</v>
      </c>
      <c r="X31" s="44">
        <f t="shared" si="8"/>
        <v>497.70000000000005</v>
      </c>
    </row>
    <row r="32" spans="1:24" ht="15.75">
      <c r="A32" s="21" t="s">
        <v>0</v>
      </c>
      <c r="B32" s="21" t="s">
        <v>18</v>
      </c>
      <c r="C32" s="21" t="s">
        <v>2</v>
      </c>
      <c r="D32" s="21" t="s">
        <v>0</v>
      </c>
      <c r="E32" s="12" t="s">
        <v>19</v>
      </c>
      <c r="F32" s="13">
        <v>986.8</v>
      </c>
      <c r="G32" s="13">
        <f>G33</f>
        <v>0</v>
      </c>
      <c r="H32" s="46">
        <f t="shared" si="0"/>
        <v>986.8</v>
      </c>
      <c r="I32" s="13">
        <f>I33</f>
        <v>0</v>
      </c>
      <c r="J32" s="46">
        <f t="shared" si="1"/>
        <v>986.8</v>
      </c>
      <c r="K32" s="13">
        <f>K33</f>
        <v>0</v>
      </c>
      <c r="L32" s="46">
        <f t="shared" si="2"/>
        <v>986.8</v>
      </c>
      <c r="M32" s="13">
        <f>M33</f>
        <v>0</v>
      </c>
      <c r="N32" s="46">
        <f t="shared" si="3"/>
        <v>986.8</v>
      </c>
      <c r="O32" s="13">
        <f>O33</f>
        <v>0</v>
      </c>
      <c r="P32" s="46">
        <f t="shared" si="4"/>
        <v>986.8</v>
      </c>
      <c r="Q32" s="13">
        <f>Q33</f>
        <v>0</v>
      </c>
      <c r="R32" s="46">
        <f t="shared" si="5"/>
        <v>986.8</v>
      </c>
      <c r="S32" s="13">
        <f>S33</f>
        <v>0</v>
      </c>
      <c r="T32" s="46">
        <f t="shared" si="6"/>
        <v>986.8</v>
      </c>
      <c r="U32" s="13">
        <f>U33</f>
        <v>0</v>
      </c>
      <c r="V32" s="46">
        <f t="shared" si="7"/>
        <v>986.8</v>
      </c>
      <c r="W32" s="13">
        <f>W33</f>
        <v>-68</v>
      </c>
      <c r="X32" s="46">
        <f t="shared" si="8"/>
        <v>918.8</v>
      </c>
    </row>
    <row r="33" spans="1:24" ht="15.75">
      <c r="A33" s="33" t="s">
        <v>0</v>
      </c>
      <c r="B33" s="33" t="s">
        <v>133</v>
      </c>
      <c r="C33" s="33" t="s">
        <v>2</v>
      </c>
      <c r="D33" s="33" t="s">
        <v>7</v>
      </c>
      <c r="E33" s="16" t="s">
        <v>227</v>
      </c>
      <c r="F33" s="17">
        <v>986.8</v>
      </c>
      <c r="G33" s="17"/>
      <c r="H33" s="44">
        <f t="shared" si="0"/>
        <v>986.8</v>
      </c>
      <c r="I33" s="17"/>
      <c r="J33" s="44">
        <f t="shared" si="1"/>
        <v>986.8</v>
      </c>
      <c r="K33" s="17"/>
      <c r="L33" s="44">
        <f t="shared" si="2"/>
        <v>986.8</v>
      </c>
      <c r="M33" s="17"/>
      <c r="N33" s="44">
        <f t="shared" si="3"/>
        <v>986.8</v>
      </c>
      <c r="O33" s="17"/>
      <c r="P33" s="44">
        <f t="shared" si="4"/>
        <v>986.8</v>
      </c>
      <c r="Q33" s="17"/>
      <c r="R33" s="44">
        <f t="shared" si="5"/>
        <v>986.8</v>
      </c>
      <c r="S33" s="17"/>
      <c r="T33" s="44">
        <f t="shared" si="6"/>
        <v>986.8</v>
      </c>
      <c r="U33" s="17"/>
      <c r="V33" s="44">
        <f t="shared" si="7"/>
        <v>986.8</v>
      </c>
      <c r="W33" s="17">
        <v>-68</v>
      </c>
      <c r="X33" s="44">
        <f t="shared" si="8"/>
        <v>918.8</v>
      </c>
    </row>
    <row r="34" spans="1:24" ht="15.75">
      <c r="A34" s="21" t="s">
        <v>0</v>
      </c>
      <c r="B34" s="21" t="s">
        <v>20</v>
      </c>
      <c r="C34" s="21" t="s">
        <v>2</v>
      </c>
      <c r="D34" s="21" t="s">
        <v>0</v>
      </c>
      <c r="E34" s="12" t="s">
        <v>21</v>
      </c>
      <c r="F34" s="13">
        <v>219</v>
      </c>
      <c r="G34" s="13">
        <f>G35</f>
        <v>0</v>
      </c>
      <c r="H34" s="46">
        <f t="shared" si="0"/>
        <v>219</v>
      </c>
      <c r="I34" s="13">
        <f>I35</f>
        <v>0</v>
      </c>
      <c r="J34" s="46">
        <f t="shared" si="1"/>
        <v>219</v>
      </c>
      <c r="K34" s="13">
        <f>K35</f>
        <v>0</v>
      </c>
      <c r="L34" s="46">
        <f t="shared" si="2"/>
        <v>219</v>
      </c>
      <c r="M34" s="13">
        <f>M35</f>
        <v>0</v>
      </c>
      <c r="N34" s="46">
        <f t="shared" si="3"/>
        <v>219</v>
      </c>
      <c r="O34" s="13">
        <f>O35</f>
        <v>0</v>
      </c>
      <c r="P34" s="46">
        <f t="shared" si="4"/>
        <v>219</v>
      </c>
      <c r="Q34" s="13">
        <f>Q35</f>
        <v>0</v>
      </c>
      <c r="R34" s="46">
        <f t="shared" si="5"/>
        <v>219</v>
      </c>
      <c r="S34" s="13">
        <f>S35</f>
        <v>0</v>
      </c>
      <c r="T34" s="46">
        <f t="shared" si="6"/>
        <v>219</v>
      </c>
      <c r="U34" s="13">
        <f>U35</f>
        <v>0</v>
      </c>
      <c r="V34" s="46">
        <f t="shared" si="7"/>
        <v>219</v>
      </c>
      <c r="W34" s="13">
        <f>W35</f>
        <v>50</v>
      </c>
      <c r="X34" s="46">
        <f t="shared" si="8"/>
        <v>269</v>
      </c>
    </row>
    <row r="35" spans="1:24" ht="31.5" customHeight="1">
      <c r="A35" s="33" t="s">
        <v>0</v>
      </c>
      <c r="B35" s="33" t="s">
        <v>134</v>
      </c>
      <c r="C35" s="33" t="s">
        <v>2</v>
      </c>
      <c r="D35" s="33" t="s">
        <v>7</v>
      </c>
      <c r="E35" s="16" t="s">
        <v>101</v>
      </c>
      <c r="F35" s="17">
        <v>219</v>
      </c>
      <c r="G35" s="17"/>
      <c r="H35" s="44">
        <f t="shared" si="0"/>
        <v>219</v>
      </c>
      <c r="I35" s="17"/>
      <c r="J35" s="44">
        <f t="shared" si="1"/>
        <v>219</v>
      </c>
      <c r="K35" s="17"/>
      <c r="L35" s="44">
        <f t="shared" si="2"/>
        <v>219</v>
      </c>
      <c r="M35" s="17"/>
      <c r="N35" s="44">
        <f t="shared" si="3"/>
        <v>219</v>
      </c>
      <c r="O35" s="17"/>
      <c r="P35" s="44">
        <f t="shared" si="4"/>
        <v>219</v>
      </c>
      <c r="Q35" s="17"/>
      <c r="R35" s="44">
        <f t="shared" si="5"/>
        <v>219</v>
      </c>
      <c r="S35" s="17"/>
      <c r="T35" s="44">
        <f t="shared" si="6"/>
        <v>219</v>
      </c>
      <c r="U35" s="17"/>
      <c r="V35" s="44">
        <f t="shared" si="7"/>
        <v>219</v>
      </c>
      <c r="W35" s="17">
        <v>50</v>
      </c>
      <c r="X35" s="44">
        <f t="shared" si="8"/>
        <v>269</v>
      </c>
    </row>
    <row r="36" spans="1:24" ht="30.75" customHeight="1">
      <c r="A36" s="21" t="s">
        <v>0</v>
      </c>
      <c r="B36" s="21" t="s">
        <v>22</v>
      </c>
      <c r="C36" s="21" t="s">
        <v>2</v>
      </c>
      <c r="D36" s="21" t="s">
        <v>0</v>
      </c>
      <c r="E36" s="12" t="s">
        <v>23</v>
      </c>
      <c r="F36" s="13">
        <v>1728</v>
      </c>
      <c r="G36" s="13">
        <f>G37+G38</f>
        <v>0</v>
      </c>
      <c r="H36" s="46">
        <f t="shared" si="0"/>
        <v>1728</v>
      </c>
      <c r="I36" s="13">
        <f>I37+I38</f>
        <v>0</v>
      </c>
      <c r="J36" s="46">
        <f t="shared" si="1"/>
        <v>1728</v>
      </c>
      <c r="K36" s="13">
        <f>K37+K38</f>
        <v>0</v>
      </c>
      <c r="L36" s="46">
        <f t="shared" si="2"/>
        <v>1728</v>
      </c>
      <c r="M36" s="13">
        <f>M37+M38</f>
        <v>0</v>
      </c>
      <c r="N36" s="46">
        <f t="shared" si="3"/>
        <v>1728</v>
      </c>
      <c r="O36" s="13">
        <f>O37+O38</f>
        <v>0</v>
      </c>
      <c r="P36" s="46">
        <f t="shared" si="4"/>
        <v>1728</v>
      </c>
      <c r="Q36" s="13">
        <f>Q37+Q38</f>
        <v>0</v>
      </c>
      <c r="R36" s="46">
        <f t="shared" si="5"/>
        <v>1728</v>
      </c>
      <c r="S36" s="13">
        <f>S37+S38</f>
        <v>0</v>
      </c>
      <c r="T36" s="46">
        <f t="shared" si="6"/>
        <v>1728</v>
      </c>
      <c r="U36" s="13">
        <f>U37+U38</f>
        <v>0</v>
      </c>
      <c r="V36" s="46">
        <f t="shared" si="7"/>
        <v>1728</v>
      </c>
      <c r="W36" s="13">
        <f>W37+W38</f>
        <v>80</v>
      </c>
      <c r="X36" s="46">
        <f t="shared" si="8"/>
        <v>1808</v>
      </c>
    </row>
    <row r="37" spans="1:24" ht="61.5" customHeight="1">
      <c r="A37" s="33" t="s">
        <v>0</v>
      </c>
      <c r="B37" s="33" t="s">
        <v>24</v>
      </c>
      <c r="C37" s="33" t="s">
        <v>2</v>
      </c>
      <c r="D37" s="33" t="s">
        <v>25</v>
      </c>
      <c r="E37" s="15" t="s">
        <v>228</v>
      </c>
      <c r="F37" s="17">
        <v>1613</v>
      </c>
      <c r="G37" s="17"/>
      <c r="H37" s="44">
        <f t="shared" si="0"/>
        <v>1613</v>
      </c>
      <c r="I37" s="17"/>
      <c r="J37" s="44">
        <f t="shared" si="1"/>
        <v>1613</v>
      </c>
      <c r="K37" s="17"/>
      <c r="L37" s="44">
        <f t="shared" si="2"/>
        <v>1613</v>
      </c>
      <c r="M37" s="17"/>
      <c r="N37" s="44">
        <f t="shared" si="3"/>
        <v>1613</v>
      </c>
      <c r="O37" s="17"/>
      <c r="P37" s="44">
        <f t="shared" si="4"/>
        <v>1613</v>
      </c>
      <c r="Q37" s="17"/>
      <c r="R37" s="44">
        <f t="shared" si="5"/>
        <v>1613</v>
      </c>
      <c r="S37" s="17"/>
      <c r="T37" s="44">
        <f t="shared" si="6"/>
        <v>1613</v>
      </c>
      <c r="U37" s="17"/>
      <c r="V37" s="44">
        <f t="shared" si="7"/>
        <v>1613</v>
      </c>
      <c r="W37" s="17">
        <v>80</v>
      </c>
      <c r="X37" s="44">
        <f t="shared" si="8"/>
        <v>1693</v>
      </c>
    </row>
    <row r="38" spans="1:24" ht="49.5" customHeight="1">
      <c r="A38" s="33" t="s">
        <v>0</v>
      </c>
      <c r="B38" s="33" t="s">
        <v>135</v>
      </c>
      <c r="C38" s="33" t="s">
        <v>2</v>
      </c>
      <c r="D38" s="33" t="s">
        <v>25</v>
      </c>
      <c r="E38" s="15" t="s">
        <v>229</v>
      </c>
      <c r="F38" s="17">
        <v>115</v>
      </c>
      <c r="G38" s="17"/>
      <c r="H38" s="44">
        <f t="shared" si="0"/>
        <v>115</v>
      </c>
      <c r="I38" s="17"/>
      <c r="J38" s="44">
        <f t="shared" si="1"/>
        <v>115</v>
      </c>
      <c r="K38" s="17"/>
      <c r="L38" s="44">
        <f t="shared" si="2"/>
        <v>115</v>
      </c>
      <c r="M38" s="17"/>
      <c r="N38" s="44">
        <f t="shared" si="3"/>
        <v>115</v>
      </c>
      <c r="O38" s="17"/>
      <c r="P38" s="44">
        <f t="shared" si="4"/>
        <v>115</v>
      </c>
      <c r="Q38" s="17"/>
      <c r="R38" s="44">
        <f t="shared" si="5"/>
        <v>115</v>
      </c>
      <c r="S38" s="17"/>
      <c r="T38" s="44">
        <f t="shared" si="6"/>
        <v>115</v>
      </c>
      <c r="U38" s="17"/>
      <c r="V38" s="44">
        <f t="shared" si="7"/>
        <v>115</v>
      </c>
      <c r="W38" s="17"/>
      <c r="X38" s="44">
        <f t="shared" si="8"/>
        <v>115</v>
      </c>
    </row>
    <row r="39" spans="1:24" ht="17.25" customHeight="1">
      <c r="A39" s="21" t="s">
        <v>0</v>
      </c>
      <c r="B39" s="21" t="s">
        <v>27</v>
      </c>
      <c r="C39" s="21" t="s">
        <v>2</v>
      </c>
      <c r="D39" s="21" t="s">
        <v>0</v>
      </c>
      <c r="E39" s="12" t="s">
        <v>28</v>
      </c>
      <c r="F39" s="13">
        <v>195.4</v>
      </c>
      <c r="G39" s="13">
        <f>G40</f>
        <v>0</v>
      </c>
      <c r="H39" s="46">
        <f t="shared" si="0"/>
        <v>195.4</v>
      </c>
      <c r="I39" s="13">
        <f>I40</f>
        <v>0</v>
      </c>
      <c r="J39" s="46">
        <f t="shared" si="1"/>
        <v>195.4</v>
      </c>
      <c r="K39" s="13">
        <f>K40</f>
        <v>0</v>
      </c>
      <c r="L39" s="46">
        <f t="shared" si="2"/>
        <v>195.4</v>
      </c>
      <c r="M39" s="13">
        <f>M40</f>
        <v>0</v>
      </c>
      <c r="N39" s="46">
        <f t="shared" si="3"/>
        <v>195.4</v>
      </c>
      <c r="O39" s="13">
        <f>O40</f>
        <v>0</v>
      </c>
      <c r="P39" s="46">
        <f t="shared" si="4"/>
        <v>195.4</v>
      </c>
      <c r="Q39" s="13">
        <f>Q40</f>
        <v>0</v>
      </c>
      <c r="R39" s="46">
        <f t="shared" si="5"/>
        <v>195.4</v>
      </c>
      <c r="S39" s="13">
        <f>S40</f>
        <v>0</v>
      </c>
      <c r="T39" s="46">
        <f t="shared" si="6"/>
        <v>195.4</v>
      </c>
      <c r="U39" s="13">
        <f>U40</f>
        <v>0</v>
      </c>
      <c r="V39" s="46">
        <f t="shared" si="7"/>
        <v>195.4</v>
      </c>
      <c r="W39" s="13">
        <f>W40</f>
        <v>-86</v>
      </c>
      <c r="X39" s="46">
        <f t="shared" si="8"/>
        <v>109.4</v>
      </c>
    </row>
    <row r="40" spans="1:24" ht="16.5" customHeight="1">
      <c r="A40" s="33" t="s">
        <v>0</v>
      </c>
      <c r="B40" s="33" t="s">
        <v>29</v>
      </c>
      <c r="C40" s="33" t="s">
        <v>2</v>
      </c>
      <c r="D40" s="33" t="s">
        <v>25</v>
      </c>
      <c r="E40" s="16" t="s">
        <v>30</v>
      </c>
      <c r="F40" s="17">
        <v>195.4</v>
      </c>
      <c r="G40" s="17"/>
      <c r="H40" s="44">
        <f t="shared" si="0"/>
        <v>195.4</v>
      </c>
      <c r="I40" s="17"/>
      <c r="J40" s="44">
        <f t="shared" si="1"/>
        <v>195.4</v>
      </c>
      <c r="K40" s="17"/>
      <c r="L40" s="44">
        <f t="shared" si="2"/>
        <v>195.4</v>
      </c>
      <c r="M40" s="17"/>
      <c r="N40" s="44">
        <f t="shared" si="3"/>
        <v>195.4</v>
      </c>
      <c r="O40" s="17"/>
      <c r="P40" s="44">
        <f t="shared" si="4"/>
        <v>195.4</v>
      </c>
      <c r="Q40" s="17"/>
      <c r="R40" s="44">
        <f t="shared" si="5"/>
        <v>195.4</v>
      </c>
      <c r="S40" s="17"/>
      <c r="T40" s="44">
        <f t="shared" si="6"/>
        <v>195.4</v>
      </c>
      <c r="U40" s="17"/>
      <c r="V40" s="44">
        <f t="shared" si="7"/>
        <v>195.4</v>
      </c>
      <c r="W40" s="17">
        <v>-86</v>
      </c>
      <c r="X40" s="44">
        <f t="shared" si="8"/>
        <v>109.4</v>
      </c>
    </row>
    <row r="41" spans="1:24" ht="36.75" customHeight="1">
      <c r="A41" s="21" t="s">
        <v>0</v>
      </c>
      <c r="B41" s="21" t="s">
        <v>31</v>
      </c>
      <c r="C41" s="21" t="s">
        <v>2</v>
      </c>
      <c r="D41" s="21" t="s">
        <v>0</v>
      </c>
      <c r="E41" s="12" t="s">
        <v>111</v>
      </c>
      <c r="F41" s="13">
        <v>8109.1</v>
      </c>
      <c r="G41" s="13">
        <f>G42+G43</f>
        <v>0</v>
      </c>
      <c r="H41" s="46">
        <f t="shared" si="0"/>
        <v>8109.1</v>
      </c>
      <c r="I41" s="13">
        <f>I42+I43</f>
        <v>0</v>
      </c>
      <c r="J41" s="46">
        <f t="shared" si="1"/>
        <v>8109.1</v>
      </c>
      <c r="K41" s="55">
        <f>K42+K43</f>
        <v>7.9595000000000002</v>
      </c>
      <c r="L41" s="46">
        <f t="shared" si="2"/>
        <v>8117.0595000000003</v>
      </c>
      <c r="M41" s="55">
        <f>M42+M43</f>
        <v>-1911.8315</v>
      </c>
      <c r="N41" s="46">
        <f t="shared" si="3"/>
        <v>6205.2280000000001</v>
      </c>
      <c r="O41" s="55">
        <f>O42+O43</f>
        <v>0</v>
      </c>
      <c r="P41" s="46">
        <f t="shared" si="4"/>
        <v>6205.2280000000001</v>
      </c>
      <c r="Q41" s="55">
        <f>Q42+Q43</f>
        <v>0</v>
      </c>
      <c r="R41" s="46">
        <f t="shared" si="5"/>
        <v>6205.2280000000001</v>
      </c>
      <c r="S41" s="55">
        <f>S42+S43</f>
        <v>85.146870000000007</v>
      </c>
      <c r="T41" s="46">
        <f t="shared" si="6"/>
        <v>6290.3748699999996</v>
      </c>
      <c r="U41" s="55">
        <f>U42+U43</f>
        <v>8.61</v>
      </c>
      <c r="V41" s="46">
        <f t="shared" si="7"/>
        <v>6298.9848699999993</v>
      </c>
      <c r="W41" s="55">
        <f>W42+W43</f>
        <v>-332.6</v>
      </c>
      <c r="X41" s="46">
        <f t="shared" si="8"/>
        <v>5966.384869999999</v>
      </c>
    </row>
    <row r="42" spans="1:24" ht="15.75">
      <c r="A42" s="33" t="s">
        <v>0</v>
      </c>
      <c r="B42" s="33" t="s">
        <v>32</v>
      </c>
      <c r="C42" s="33" t="s">
        <v>2</v>
      </c>
      <c r="D42" s="33" t="s">
        <v>33</v>
      </c>
      <c r="E42" s="16" t="s">
        <v>136</v>
      </c>
      <c r="F42" s="17">
        <v>7496.8</v>
      </c>
      <c r="G42" s="17"/>
      <c r="H42" s="44">
        <f t="shared" si="0"/>
        <v>7496.8</v>
      </c>
      <c r="I42" s="17"/>
      <c r="J42" s="44">
        <f t="shared" si="1"/>
        <v>7496.8</v>
      </c>
      <c r="K42" s="17"/>
      <c r="L42" s="44">
        <f t="shared" si="2"/>
        <v>7496.8</v>
      </c>
      <c r="M42" s="17">
        <v>-1911.8315</v>
      </c>
      <c r="N42" s="44">
        <f t="shared" si="3"/>
        <v>5584.9684999999999</v>
      </c>
      <c r="O42" s="17"/>
      <c r="P42" s="44">
        <f t="shared" si="4"/>
        <v>5584.9684999999999</v>
      </c>
      <c r="Q42" s="17"/>
      <c r="R42" s="44">
        <f t="shared" si="5"/>
        <v>5584.9684999999999</v>
      </c>
      <c r="S42" s="17"/>
      <c r="T42" s="44">
        <f t="shared" si="6"/>
        <v>5584.9684999999999</v>
      </c>
      <c r="U42" s="54">
        <v>8.61</v>
      </c>
      <c r="V42" s="44">
        <f t="shared" si="7"/>
        <v>5593.5784999999996</v>
      </c>
      <c r="W42" s="54">
        <v>-252.6</v>
      </c>
      <c r="X42" s="44">
        <f t="shared" si="8"/>
        <v>5340.9784999999993</v>
      </c>
    </row>
    <row r="43" spans="1:24" ht="15.75">
      <c r="A43" s="33" t="s">
        <v>0</v>
      </c>
      <c r="B43" s="33" t="s">
        <v>36</v>
      </c>
      <c r="C43" s="33" t="s">
        <v>2</v>
      </c>
      <c r="D43" s="33" t="s">
        <v>33</v>
      </c>
      <c r="E43" s="16" t="s">
        <v>37</v>
      </c>
      <c r="F43" s="17">
        <v>612.29999999999995</v>
      </c>
      <c r="G43" s="17"/>
      <c r="H43" s="44">
        <f t="shared" si="0"/>
        <v>612.29999999999995</v>
      </c>
      <c r="I43" s="17"/>
      <c r="J43" s="44">
        <f t="shared" si="1"/>
        <v>612.29999999999995</v>
      </c>
      <c r="K43" s="54">
        <v>7.9595000000000002</v>
      </c>
      <c r="L43" s="44">
        <f t="shared" si="2"/>
        <v>620.2595</v>
      </c>
      <c r="M43" s="54"/>
      <c r="N43" s="44">
        <f t="shared" si="3"/>
        <v>620.2595</v>
      </c>
      <c r="O43" s="54"/>
      <c r="P43" s="44">
        <f t="shared" si="4"/>
        <v>620.2595</v>
      </c>
      <c r="Q43" s="54"/>
      <c r="R43" s="44">
        <f t="shared" si="5"/>
        <v>620.2595</v>
      </c>
      <c r="S43" s="54">
        <v>85.146870000000007</v>
      </c>
      <c r="T43" s="44">
        <f t="shared" si="6"/>
        <v>705.40637000000004</v>
      </c>
      <c r="U43" s="54"/>
      <c r="V43" s="44">
        <f t="shared" si="7"/>
        <v>705.40637000000004</v>
      </c>
      <c r="W43" s="54">
        <v>-80</v>
      </c>
      <c r="X43" s="44">
        <f t="shared" si="8"/>
        <v>625.40637000000004</v>
      </c>
    </row>
    <row r="44" spans="1:24" ht="19.5" customHeight="1">
      <c r="A44" s="21" t="s">
        <v>0</v>
      </c>
      <c r="B44" s="21" t="s">
        <v>38</v>
      </c>
      <c r="C44" s="21" t="s">
        <v>2</v>
      </c>
      <c r="D44" s="21" t="s">
        <v>0</v>
      </c>
      <c r="E44" s="12" t="s">
        <v>39</v>
      </c>
      <c r="F44" s="13">
        <v>250</v>
      </c>
      <c r="G44" s="13">
        <f>G45+G46</f>
        <v>0</v>
      </c>
      <c r="H44" s="46">
        <f t="shared" si="0"/>
        <v>250</v>
      </c>
      <c r="I44" s="13">
        <f>I45+I46</f>
        <v>770</v>
      </c>
      <c r="J44" s="46">
        <f t="shared" si="1"/>
        <v>1020</v>
      </c>
      <c r="K44" s="13">
        <f>K45+K46</f>
        <v>0</v>
      </c>
      <c r="L44" s="46">
        <f t="shared" si="2"/>
        <v>1020</v>
      </c>
      <c r="M44" s="13">
        <f>M45+M46</f>
        <v>0</v>
      </c>
      <c r="N44" s="46">
        <f t="shared" si="3"/>
        <v>1020</v>
      </c>
      <c r="O44" s="13">
        <f>O45+O46</f>
        <v>0</v>
      </c>
      <c r="P44" s="46">
        <f t="shared" si="4"/>
        <v>1020</v>
      </c>
      <c r="Q44" s="13">
        <f>Q45+Q46</f>
        <v>0</v>
      </c>
      <c r="R44" s="46">
        <f t="shared" si="5"/>
        <v>1020</v>
      </c>
      <c r="S44" s="13">
        <f>S45+S46</f>
        <v>540</v>
      </c>
      <c r="T44" s="46">
        <f t="shared" si="6"/>
        <v>1560</v>
      </c>
      <c r="U44" s="13">
        <f>U45+U46</f>
        <v>0</v>
      </c>
      <c r="V44" s="46">
        <f t="shared" si="7"/>
        <v>1560</v>
      </c>
      <c r="W44" s="13">
        <f>W45+W46</f>
        <v>75</v>
      </c>
      <c r="X44" s="46">
        <f t="shared" si="8"/>
        <v>1635</v>
      </c>
    </row>
    <row r="45" spans="1:24" ht="47.25" customHeight="1">
      <c r="A45" s="33" t="s">
        <v>0</v>
      </c>
      <c r="B45" s="33" t="s">
        <v>40</v>
      </c>
      <c r="C45" s="33" t="s">
        <v>2</v>
      </c>
      <c r="D45" s="33" t="s">
        <v>234</v>
      </c>
      <c r="E45" s="16" t="s">
        <v>112</v>
      </c>
      <c r="F45" s="17">
        <v>200</v>
      </c>
      <c r="G45" s="17"/>
      <c r="H45" s="44">
        <f t="shared" si="0"/>
        <v>200</v>
      </c>
      <c r="I45" s="17">
        <v>670</v>
      </c>
      <c r="J45" s="44">
        <f t="shared" si="1"/>
        <v>870</v>
      </c>
      <c r="K45" s="17"/>
      <c r="L45" s="44">
        <f t="shared" si="2"/>
        <v>870</v>
      </c>
      <c r="M45" s="17"/>
      <c r="N45" s="44">
        <f t="shared" si="3"/>
        <v>870</v>
      </c>
      <c r="O45" s="17"/>
      <c r="P45" s="44">
        <f t="shared" si="4"/>
        <v>870</v>
      </c>
      <c r="Q45" s="17"/>
      <c r="R45" s="44">
        <f t="shared" si="5"/>
        <v>870</v>
      </c>
      <c r="S45" s="17">
        <v>540</v>
      </c>
      <c r="T45" s="44">
        <f t="shared" si="6"/>
        <v>1410</v>
      </c>
      <c r="U45" s="17"/>
      <c r="V45" s="44">
        <v>870</v>
      </c>
      <c r="W45" s="17">
        <v>140</v>
      </c>
      <c r="X45" s="44">
        <f t="shared" si="8"/>
        <v>1010</v>
      </c>
    </row>
    <row r="46" spans="1:24" ht="33" customHeight="1">
      <c r="A46" s="33" t="s">
        <v>0</v>
      </c>
      <c r="B46" s="33" t="s">
        <v>41</v>
      </c>
      <c r="C46" s="33" t="s">
        <v>2</v>
      </c>
      <c r="D46" s="33" t="s">
        <v>43</v>
      </c>
      <c r="E46" s="16" t="s">
        <v>42</v>
      </c>
      <c r="F46" s="17">
        <v>50</v>
      </c>
      <c r="G46" s="17"/>
      <c r="H46" s="44">
        <f t="shared" si="0"/>
        <v>50</v>
      </c>
      <c r="I46" s="17">
        <v>100</v>
      </c>
      <c r="J46" s="44">
        <f t="shared" si="1"/>
        <v>150</v>
      </c>
      <c r="K46" s="17"/>
      <c r="L46" s="44">
        <f t="shared" si="2"/>
        <v>150</v>
      </c>
      <c r="M46" s="17"/>
      <c r="N46" s="44">
        <f t="shared" si="3"/>
        <v>150</v>
      </c>
      <c r="O46" s="17"/>
      <c r="P46" s="44">
        <f t="shared" si="4"/>
        <v>150</v>
      </c>
      <c r="Q46" s="17"/>
      <c r="R46" s="44">
        <f t="shared" si="5"/>
        <v>150</v>
      </c>
      <c r="S46" s="17"/>
      <c r="T46" s="44">
        <f t="shared" si="6"/>
        <v>150</v>
      </c>
      <c r="U46" s="17"/>
      <c r="V46" s="44">
        <v>690</v>
      </c>
      <c r="W46" s="17">
        <v>-65</v>
      </c>
      <c r="X46" s="44">
        <f t="shared" si="8"/>
        <v>625</v>
      </c>
    </row>
    <row r="47" spans="1:24" ht="18" customHeight="1">
      <c r="A47" s="21" t="s">
        <v>0</v>
      </c>
      <c r="B47" s="21" t="s">
        <v>44</v>
      </c>
      <c r="C47" s="21" t="s">
        <v>2</v>
      </c>
      <c r="D47" s="21" t="s">
        <v>0</v>
      </c>
      <c r="E47" s="12" t="s">
        <v>45</v>
      </c>
      <c r="F47" s="13">
        <f>F48+F50+F51+F52+F53</f>
        <v>259</v>
      </c>
      <c r="G47" s="13">
        <f>G48+G50++G51+G52+G53</f>
        <v>0</v>
      </c>
      <c r="H47" s="46">
        <f t="shared" si="0"/>
        <v>259</v>
      </c>
      <c r="I47" s="13">
        <f>I48+I50++I51+I52+I53</f>
        <v>0</v>
      </c>
      <c r="J47" s="46">
        <f t="shared" si="1"/>
        <v>259</v>
      </c>
      <c r="K47" s="13">
        <f>K48+K50++K51+K52+K53</f>
        <v>0</v>
      </c>
      <c r="L47" s="46">
        <f t="shared" si="2"/>
        <v>259</v>
      </c>
      <c r="M47" s="13">
        <f>M48+M50++M51+M52+M53</f>
        <v>0</v>
      </c>
      <c r="N47" s="46">
        <f t="shared" si="3"/>
        <v>259</v>
      </c>
      <c r="O47" s="13">
        <f>O48+O50++O51+O52+O53</f>
        <v>0</v>
      </c>
      <c r="P47" s="46">
        <f t="shared" si="4"/>
        <v>259</v>
      </c>
      <c r="Q47" s="13">
        <f>Q48+Q50++Q51+Q52+Q53</f>
        <v>0</v>
      </c>
      <c r="R47" s="46">
        <f t="shared" si="5"/>
        <v>259</v>
      </c>
      <c r="S47" s="13">
        <f>S48+S50++S51+S52+S53</f>
        <v>0</v>
      </c>
      <c r="T47" s="46">
        <f t="shared" si="6"/>
        <v>259</v>
      </c>
      <c r="U47" s="13">
        <f>U48+U50++U51+U52+U53</f>
        <v>0</v>
      </c>
      <c r="V47" s="46">
        <f t="shared" si="7"/>
        <v>259</v>
      </c>
      <c r="W47" s="13">
        <f>W48+W50++W51+W52+W53+W49</f>
        <v>-123.1</v>
      </c>
      <c r="X47" s="46">
        <f t="shared" si="8"/>
        <v>135.9</v>
      </c>
    </row>
    <row r="48" spans="1:24" ht="15" customHeight="1">
      <c r="A48" s="33" t="s">
        <v>0</v>
      </c>
      <c r="B48" s="33" t="s">
        <v>46</v>
      </c>
      <c r="C48" s="33" t="s">
        <v>2</v>
      </c>
      <c r="D48" s="33" t="s">
        <v>48</v>
      </c>
      <c r="E48" s="16" t="s">
        <v>47</v>
      </c>
      <c r="F48" s="17">
        <v>2</v>
      </c>
      <c r="G48" s="17"/>
      <c r="H48" s="44">
        <f t="shared" si="0"/>
        <v>2</v>
      </c>
      <c r="I48" s="17"/>
      <c r="J48" s="44">
        <f t="shared" si="1"/>
        <v>2</v>
      </c>
      <c r="K48" s="17"/>
      <c r="L48" s="44">
        <f t="shared" si="2"/>
        <v>2</v>
      </c>
      <c r="M48" s="17"/>
      <c r="N48" s="44">
        <f t="shared" si="3"/>
        <v>2</v>
      </c>
      <c r="O48" s="17"/>
      <c r="P48" s="44">
        <f t="shared" si="4"/>
        <v>2</v>
      </c>
      <c r="Q48" s="17"/>
      <c r="R48" s="44">
        <f t="shared" si="5"/>
        <v>2</v>
      </c>
      <c r="S48" s="17"/>
      <c r="T48" s="44">
        <f t="shared" si="6"/>
        <v>2</v>
      </c>
      <c r="U48" s="17"/>
      <c r="V48" s="44">
        <f t="shared" si="7"/>
        <v>2</v>
      </c>
      <c r="W48" s="17">
        <v>6.4</v>
      </c>
      <c r="X48" s="44">
        <f t="shared" si="8"/>
        <v>8.4</v>
      </c>
    </row>
    <row r="49" spans="1:25" ht="36" customHeight="1">
      <c r="A49" s="7" t="s">
        <v>0</v>
      </c>
      <c r="B49" s="7" t="s">
        <v>245</v>
      </c>
      <c r="C49" s="7" t="s">
        <v>2</v>
      </c>
      <c r="D49" s="7" t="s">
        <v>48</v>
      </c>
      <c r="E49" s="8" t="s">
        <v>246</v>
      </c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62"/>
      <c r="Q49" s="11"/>
      <c r="R49" s="11"/>
      <c r="S49" s="11"/>
      <c r="T49" s="62"/>
      <c r="U49" s="11"/>
      <c r="V49" s="11"/>
      <c r="W49" s="11">
        <v>15</v>
      </c>
      <c r="X49" s="44">
        <f t="shared" si="8"/>
        <v>15</v>
      </c>
      <c r="Y49" s="11"/>
    </row>
    <row r="50" spans="1:25" ht="77.25" customHeight="1">
      <c r="A50" s="33" t="s">
        <v>0</v>
      </c>
      <c r="B50" s="33" t="s">
        <v>49</v>
      </c>
      <c r="C50" s="33" t="s">
        <v>2</v>
      </c>
      <c r="D50" s="33" t="s">
        <v>48</v>
      </c>
      <c r="E50" s="15" t="s">
        <v>137</v>
      </c>
      <c r="F50" s="17">
        <v>30</v>
      </c>
      <c r="G50" s="17"/>
      <c r="H50" s="44">
        <f t="shared" si="0"/>
        <v>30</v>
      </c>
      <c r="I50" s="17"/>
      <c r="J50" s="44">
        <f t="shared" si="1"/>
        <v>30</v>
      </c>
      <c r="K50" s="17"/>
      <c r="L50" s="44">
        <f t="shared" si="2"/>
        <v>30</v>
      </c>
      <c r="M50" s="17"/>
      <c r="N50" s="44">
        <f t="shared" si="3"/>
        <v>30</v>
      </c>
      <c r="O50" s="17"/>
      <c r="P50" s="44">
        <f t="shared" si="4"/>
        <v>30</v>
      </c>
      <c r="Q50" s="17"/>
      <c r="R50" s="44">
        <f t="shared" si="5"/>
        <v>30</v>
      </c>
      <c r="S50" s="17"/>
      <c r="T50" s="44">
        <f t="shared" si="6"/>
        <v>30</v>
      </c>
      <c r="U50" s="17"/>
      <c r="V50" s="44">
        <f t="shared" si="7"/>
        <v>30</v>
      </c>
      <c r="W50" s="17">
        <v>5</v>
      </c>
      <c r="X50" s="44">
        <f t="shared" si="8"/>
        <v>35</v>
      </c>
    </row>
    <row r="51" spans="1:25" ht="33.75" customHeight="1">
      <c r="A51" s="33" t="s">
        <v>0</v>
      </c>
      <c r="B51" s="33" t="s">
        <v>179</v>
      </c>
      <c r="C51" s="33" t="s">
        <v>2</v>
      </c>
      <c r="D51" s="33" t="s">
        <v>48</v>
      </c>
      <c r="E51" s="34" t="s">
        <v>180</v>
      </c>
      <c r="F51" s="17">
        <v>14</v>
      </c>
      <c r="G51" s="17"/>
      <c r="H51" s="44">
        <f t="shared" si="0"/>
        <v>14</v>
      </c>
      <c r="I51" s="17"/>
      <c r="J51" s="44">
        <f t="shared" si="1"/>
        <v>14</v>
      </c>
      <c r="K51" s="17"/>
      <c r="L51" s="44">
        <f t="shared" si="2"/>
        <v>14</v>
      </c>
      <c r="M51" s="17"/>
      <c r="N51" s="44">
        <f t="shared" si="3"/>
        <v>14</v>
      </c>
      <c r="O51" s="17"/>
      <c r="P51" s="44">
        <f t="shared" si="4"/>
        <v>14</v>
      </c>
      <c r="Q51" s="17"/>
      <c r="R51" s="44">
        <f t="shared" si="5"/>
        <v>14</v>
      </c>
      <c r="S51" s="17"/>
      <c r="T51" s="44">
        <f t="shared" si="6"/>
        <v>14</v>
      </c>
      <c r="U51" s="17"/>
      <c r="V51" s="44">
        <f t="shared" si="7"/>
        <v>14</v>
      </c>
      <c r="W51" s="17">
        <v>-13</v>
      </c>
      <c r="X51" s="44">
        <f t="shared" si="8"/>
        <v>1</v>
      </c>
    </row>
    <row r="52" spans="1:25" ht="45" customHeight="1">
      <c r="A52" s="33" t="s">
        <v>0</v>
      </c>
      <c r="B52" s="33" t="s">
        <v>50</v>
      </c>
      <c r="C52" s="33" t="s">
        <v>2</v>
      </c>
      <c r="D52" s="33" t="s">
        <v>48</v>
      </c>
      <c r="E52" s="16" t="s">
        <v>51</v>
      </c>
      <c r="F52" s="17">
        <v>15</v>
      </c>
      <c r="G52" s="17"/>
      <c r="H52" s="44">
        <f t="shared" si="0"/>
        <v>15</v>
      </c>
      <c r="I52" s="17"/>
      <c r="J52" s="44">
        <f t="shared" si="1"/>
        <v>15</v>
      </c>
      <c r="K52" s="17"/>
      <c r="L52" s="44">
        <f t="shared" si="2"/>
        <v>15</v>
      </c>
      <c r="M52" s="17"/>
      <c r="N52" s="44">
        <f t="shared" si="3"/>
        <v>15</v>
      </c>
      <c r="O52" s="17"/>
      <c r="P52" s="44">
        <f t="shared" si="4"/>
        <v>15</v>
      </c>
      <c r="Q52" s="17"/>
      <c r="R52" s="44">
        <f t="shared" si="5"/>
        <v>15</v>
      </c>
      <c r="S52" s="17"/>
      <c r="T52" s="44">
        <f t="shared" si="6"/>
        <v>15</v>
      </c>
      <c r="U52" s="17"/>
      <c r="V52" s="44">
        <f t="shared" si="7"/>
        <v>15</v>
      </c>
      <c r="W52" s="17">
        <v>-14</v>
      </c>
      <c r="X52" s="44">
        <f t="shared" si="8"/>
        <v>1</v>
      </c>
    </row>
    <row r="53" spans="1:25" ht="18.75" customHeight="1">
      <c r="A53" s="33" t="s">
        <v>0</v>
      </c>
      <c r="B53" s="33" t="s">
        <v>52</v>
      </c>
      <c r="C53" s="33" t="s">
        <v>2</v>
      </c>
      <c r="D53" s="33" t="s">
        <v>48</v>
      </c>
      <c r="E53" s="16" t="s">
        <v>53</v>
      </c>
      <c r="F53" s="17">
        <v>198</v>
      </c>
      <c r="G53" s="17"/>
      <c r="H53" s="44">
        <f t="shared" si="0"/>
        <v>198</v>
      </c>
      <c r="I53" s="17"/>
      <c r="J53" s="44">
        <f t="shared" si="1"/>
        <v>198</v>
      </c>
      <c r="K53" s="17"/>
      <c r="L53" s="44">
        <f t="shared" si="2"/>
        <v>198</v>
      </c>
      <c r="M53" s="17"/>
      <c r="N53" s="44">
        <f t="shared" si="3"/>
        <v>198</v>
      </c>
      <c r="O53" s="17"/>
      <c r="P53" s="44">
        <f t="shared" si="4"/>
        <v>198</v>
      </c>
      <c r="Q53" s="17"/>
      <c r="R53" s="44">
        <f t="shared" si="5"/>
        <v>198</v>
      </c>
      <c r="S53" s="17"/>
      <c r="T53" s="44">
        <f t="shared" si="6"/>
        <v>198</v>
      </c>
      <c r="U53" s="17"/>
      <c r="V53" s="44">
        <f t="shared" si="7"/>
        <v>198</v>
      </c>
      <c r="W53" s="17">
        <v>-122.5</v>
      </c>
      <c r="X53" s="44">
        <f t="shared" si="8"/>
        <v>75.5</v>
      </c>
    </row>
    <row r="54" spans="1:25" ht="22.5" customHeight="1">
      <c r="A54" s="19" t="s">
        <v>0</v>
      </c>
      <c r="B54" s="19" t="s">
        <v>54</v>
      </c>
      <c r="C54" s="19" t="s">
        <v>2</v>
      </c>
      <c r="D54" s="19" t="s">
        <v>0</v>
      </c>
      <c r="E54" s="20" t="s">
        <v>55</v>
      </c>
      <c r="F54" s="26">
        <f>F55</f>
        <v>110097.1</v>
      </c>
      <c r="G54" s="26">
        <f>G55+G138</f>
        <v>4862.7600000000011</v>
      </c>
      <c r="H54" s="50">
        <f t="shared" si="0"/>
        <v>114959.86</v>
      </c>
      <c r="I54" s="26">
        <f>I55+I138</f>
        <v>0</v>
      </c>
      <c r="J54" s="50">
        <f t="shared" si="1"/>
        <v>114959.86</v>
      </c>
      <c r="K54" s="26">
        <f>K55+K138+K142</f>
        <v>2057.8905</v>
      </c>
      <c r="L54" s="50">
        <f t="shared" si="2"/>
        <v>117017.75049999999</v>
      </c>
      <c r="M54" s="26">
        <f>M55+M138+M142</f>
        <v>0</v>
      </c>
      <c r="N54" s="50">
        <f t="shared" si="3"/>
        <v>117017.75049999999</v>
      </c>
      <c r="O54" s="26">
        <f>O55+O138+O142</f>
        <v>408.55</v>
      </c>
      <c r="P54" s="50">
        <f t="shared" si="4"/>
        <v>117426.3005</v>
      </c>
      <c r="Q54" s="26">
        <f>Q55+Q138+Q142</f>
        <v>1160.0600000000002</v>
      </c>
      <c r="R54" s="50">
        <f t="shared" si="5"/>
        <v>118586.3605</v>
      </c>
      <c r="S54" s="26">
        <f>S55+S138+S142</f>
        <v>-766.53599999999972</v>
      </c>
      <c r="T54" s="50">
        <f t="shared" si="6"/>
        <v>117819.8245</v>
      </c>
      <c r="U54" s="26">
        <f>U55+U138+U142</f>
        <v>0</v>
      </c>
      <c r="V54" s="50">
        <f t="shared" si="7"/>
        <v>117819.8245</v>
      </c>
      <c r="W54" s="26">
        <f>W55+W138+W142</f>
        <v>1805.444</v>
      </c>
      <c r="X54" s="50">
        <f t="shared" si="8"/>
        <v>119625.26850000001</v>
      </c>
    </row>
    <row r="55" spans="1:25" ht="31.5">
      <c r="A55" s="5" t="s">
        <v>0</v>
      </c>
      <c r="B55" s="5" t="s">
        <v>58</v>
      </c>
      <c r="C55" s="5" t="s">
        <v>2</v>
      </c>
      <c r="D55" s="5" t="s">
        <v>0</v>
      </c>
      <c r="E55" s="6" t="s">
        <v>59</v>
      </c>
      <c r="F55" s="10">
        <f>F56+F59+F84+F127</f>
        <v>110097.1</v>
      </c>
      <c r="G55" s="10">
        <f>G56+G59+G84</f>
        <v>4807.7600000000011</v>
      </c>
      <c r="H55" s="46">
        <f t="shared" si="0"/>
        <v>114904.86</v>
      </c>
      <c r="I55" s="10">
        <f>I56+I59+I84</f>
        <v>0</v>
      </c>
      <c r="J55" s="46">
        <f t="shared" si="1"/>
        <v>114904.86</v>
      </c>
      <c r="K55" s="10">
        <f>K56+K59+K84</f>
        <v>2065.85</v>
      </c>
      <c r="L55" s="46">
        <f t="shared" si="2"/>
        <v>116970.71</v>
      </c>
      <c r="M55" s="10">
        <f>M56+M59+M84</f>
        <v>0</v>
      </c>
      <c r="N55" s="46">
        <f t="shared" si="3"/>
        <v>116970.71</v>
      </c>
      <c r="O55" s="10">
        <f>O56+O59+O84</f>
        <v>8.5500000000000007</v>
      </c>
      <c r="P55" s="46">
        <f t="shared" si="4"/>
        <v>116979.26000000001</v>
      </c>
      <c r="Q55" s="10">
        <f>Q56+Q59+Q84</f>
        <v>1155.0600000000002</v>
      </c>
      <c r="R55" s="46">
        <f t="shared" si="5"/>
        <v>118134.32</v>
      </c>
      <c r="S55" s="10">
        <f>S56+S59+S84</f>
        <v>-766.53599999999972</v>
      </c>
      <c r="T55" s="46">
        <f t="shared" si="6"/>
        <v>117367.78400000001</v>
      </c>
      <c r="U55" s="10">
        <f>U56+U59+U84</f>
        <v>0</v>
      </c>
      <c r="V55" s="46">
        <f t="shared" si="7"/>
        <v>117367.78400000001</v>
      </c>
      <c r="W55" s="10">
        <f>W56+W59+W84</f>
        <v>1805.444</v>
      </c>
      <c r="X55" s="46">
        <f t="shared" si="8"/>
        <v>119173.22800000002</v>
      </c>
    </row>
    <row r="56" spans="1:25" ht="18" customHeight="1">
      <c r="A56" s="5" t="s">
        <v>0</v>
      </c>
      <c r="B56" s="5" t="s">
        <v>187</v>
      </c>
      <c r="C56" s="5" t="s">
        <v>2</v>
      </c>
      <c r="D56" s="5" t="s">
        <v>57</v>
      </c>
      <c r="E56" s="6" t="s">
        <v>184</v>
      </c>
      <c r="F56" s="10">
        <f>F57</f>
        <v>26760</v>
      </c>
      <c r="G56" s="10">
        <f>G57+G58</f>
        <v>0</v>
      </c>
      <c r="H56" s="46">
        <f t="shared" si="0"/>
        <v>26760</v>
      </c>
      <c r="I56" s="10">
        <f>I57+I58</f>
        <v>0</v>
      </c>
      <c r="J56" s="46">
        <f t="shared" si="1"/>
        <v>26760</v>
      </c>
      <c r="K56" s="10">
        <f>K57+K58</f>
        <v>0</v>
      </c>
      <c r="L56" s="46">
        <f t="shared" si="2"/>
        <v>26760</v>
      </c>
      <c r="M56" s="10">
        <f>M57+M58</f>
        <v>0</v>
      </c>
      <c r="N56" s="46">
        <f t="shared" si="3"/>
        <v>26760</v>
      </c>
      <c r="O56" s="10">
        <f>O57+O58</f>
        <v>0</v>
      </c>
      <c r="P56" s="46">
        <f t="shared" si="4"/>
        <v>26760</v>
      </c>
      <c r="Q56" s="10">
        <f>Q57+Q58</f>
        <v>0</v>
      </c>
      <c r="R56" s="46">
        <f t="shared" si="5"/>
        <v>26760</v>
      </c>
      <c r="S56" s="10">
        <f>S57+S58</f>
        <v>0</v>
      </c>
      <c r="T56" s="46">
        <f t="shared" si="6"/>
        <v>26760</v>
      </c>
      <c r="U56" s="10">
        <f>U57+U58</f>
        <v>0</v>
      </c>
      <c r="V56" s="46">
        <f t="shared" si="7"/>
        <v>26760</v>
      </c>
      <c r="W56" s="10">
        <f>W57+W58</f>
        <v>0</v>
      </c>
      <c r="X56" s="46">
        <f t="shared" si="8"/>
        <v>26760</v>
      </c>
    </row>
    <row r="57" spans="1:25" ht="19.5" customHeight="1">
      <c r="A57" s="7" t="s">
        <v>0</v>
      </c>
      <c r="B57" s="7" t="s">
        <v>186</v>
      </c>
      <c r="C57" s="7" t="s">
        <v>2</v>
      </c>
      <c r="D57" s="7" t="s">
        <v>57</v>
      </c>
      <c r="E57" s="8" t="s">
        <v>108</v>
      </c>
      <c r="F57" s="11">
        <f>F58</f>
        <v>26760</v>
      </c>
      <c r="G57" s="11"/>
      <c r="H57" s="44">
        <f t="shared" si="0"/>
        <v>26760</v>
      </c>
      <c r="I57" s="11"/>
      <c r="J57" s="44">
        <f t="shared" si="1"/>
        <v>26760</v>
      </c>
      <c r="K57" s="11"/>
      <c r="L57" s="44">
        <f t="shared" si="2"/>
        <v>26760</v>
      </c>
      <c r="M57" s="11"/>
      <c r="N57" s="44">
        <f t="shared" si="3"/>
        <v>26760</v>
      </c>
      <c r="O57" s="11"/>
      <c r="P57" s="44">
        <f t="shared" si="4"/>
        <v>26760</v>
      </c>
      <c r="Q57" s="11"/>
      <c r="R57" s="44">
        <f t="shared" si="5"/>
        <v>26760</v>
      </c>
      <c r="S57" s="11"/>
      <c r="T57" s="44">
        <f t="shared" si="6"/>
        <v>26760</v>
      </c>
      <c r="U57" s="11"/>
      <c r="V57" s="44">
        <f t="shared" si="7"/>
        <v>26760</v>
      </c>
      <c r="W57" s="11"/>
      <c r="X57" s="44">
        <f t="shared" si="8"/>
        <v>26760</v>
      </c>
    </row>
    <row r="58" spans="1:25" ht="16.5" customHeight="1">
      <c r="A58" s="7" t="s">
        <v>56</v>
      </c>
      <c r="B58" s="7" t="s">
        <v>188</v>
      </c>
      <c r="C58" s="7" t="s">
        <v>2</v>
      </c>
      <c r="D58" s="7" t="s">
        <v>57</v>
      </c>
      <c r="E58" s="8" t="s">
        <v>109</v>
      </c>
      <c r="F58" s="11">
        <v>26760</v>
      </c>
      <c r="G58" s="11"/>
      <c r="H58" s="44">
        <f t="shared" si="0"/>
        <v>26760</v>
      </c>
      <c r="I58" s="11"/>
      <c r="J58" s="44">
        <f t="shared" si="1"/>
        <v>26760</v>
      </c>
      <c r="K58" s="11"/>
      <c r="L58" s="44">
        <f t="shared" si="2"/>
        <v>26760</v>
      </c>
      <c r="M58" s="11"/>
      <c r="N58" s="44">
        <f t="shared" si="3"/>
        <v>26760</v>
      </c>
      <c r="O58" s="11"/>
      <c r="P58" s="44">
        <f t="shared" si="4"/>
        <v>26760</v>
      </c>
      <c r="Q58" s="11"/>
      <c r="R58" s="44">
        <f t="shared" si="5"/>
        <v>26760</v>
      </c>
      <c r="S58" s="11"/>
      <c r="T58" s="44">
        <f t="shared" si="6"/>
        <v>26760</v>
      </c>
      <c r="U58" s="11"/>
      <c r="V58" s="44">
        <f t="shared" si="7"/>
        <v>26760</v>
      </c>
      <c r="W58" s="11"/>
      <c r="X58" s="44">
        <f t="shared" si="8"/>
        <v>26760</v>
      </c>
    </row>
    <row r="59" spans="1:25" ht="31.5">
      <c r="A59" s="5" t="s">
        <v>0</v>
      </c>
      <c r="B59" s="5" t="s">
        <v>60</v>
      </c>
      <c r="C59" s="5" t="s">
        <v>2</v>
      </c>
      <c r="D59" s="5" t="s">
        <v>57</v>
      </c>
      <c r="E59" s="6" t="s">
        <v>185</v>
      </c>
      <c r="F59" s="10">
        <f>F72++F76</f>
        <v>37088.6</v>
      </c>
      <c r="G59" s="10">
        <f>G72+G76</f>
        <v>1769.76</v>
      </c>
      <c r="H59" s="46">
        <f t="shared" si="0"/>
        <v>38858.36</v>
      </c>
      <c r="I59" s="10">
        <f>I72+I76</f>
        <v>0</v>
      </c>
      <c r="J59" s="46">
        <f t="shared" si="1"/>
        <v>38858.36</v>
      </c>
      <c r="K59" s="10">
        <f>K72+K76</f>
        <v>2094.6999999999998</v>
      </c>
      <c r="L59" s="46">
        <f t="shared" si="2"/>
        <v>40953.06</v>
      </c>
      <c r="M59" s="10">
        <f>M72+M76</f>
        <v>0</v>
      </c>
      <c r="N59" s="46">
        <f t="shared" si="3"/>
        <v>40953.06</v>
      </c>
      <c r="O59" s="10">
        <f t="shared" ref="O59:T59" si="9">O72+O76+O74</f>
        <v>8.5500000000000007</v>
      </c>
      <c r="P59" s="10">
        <f t="shared" si="9"/>
        <v>40961.61</v>
      </c>
      <c r="Q59" s="10">
        <f t="shared" si="9"/>
        <v>1159.7</v>
      </c>
      <c r="R59" s="10">
        <f t="shared" si="9"/>
        <v>42121.310000000005</v>
      </c>
      <c r="S59" s="10">
        <f t="shared" si="9"/>
        <v>358.60000000000025</v>
      </c>
      <c r="T59" s="10">
        <f t="shared" si="9"/>
        <v>42479.91</v>
      </c>
      <c r="U59" s="10">
        <f t="shared" ref="U59:V59" si="10">U72+U76+U74</f>
        <v>0</v>
      </c>
      <c r="V59" s="10">
        <f t="shared" si="10"/>
        <v>42479.91</v>
      </c>
      <c r="W59" s="10">
        <f t="shared" ref="W59:X59" si="11">W72+W76+W74</f>
        <v>2083.4</v>
      </c>
      <c r="X59" s="10">
        <f t="shared" si="11"/>
        <v>44563.310000000005</v>
      </c>
    </row>
    <row r="60" spans="1:25" ht="31.5" hidden="1">
      <c r="A60" s="5" t="s">
        <v>0</v>
      </c>
      <c r="B60" s="5" t="s">
        <v>157</v>
      </c>
      <c r="C60" s="5" t="s">
        <v>2</v>
      </c>
      <c r="D60" s="5" t="s">
        <v>57</v>
      </c>
      <c r="E60" s="6" t="s">
        <v>158</v>
      </c>
      <c r="F60" s="10" t="e">
        <f>#REF!+#REF!</f>
        <v>#REF!</v>
      </c>
      <c r="G60" s="10"/>
      <c r="H60" s="44" t="e">
        <f t="shared" si="0"/>
        <v>#REF!</v>
      </c>
      <c r="I60" s="10"/>
      <c r="J60" s="44" t="e">
        <f t="shared" si="1"/>
        <v>#REF!</v>
      </c>
      <c r="K60" s="10"/>
      <c r="L60" s="44" t="e">
        <f t="shared" si="2"/>
        <v>#REF!</v>
      </c>
      <c r="M60" s="10"/>
      <c r="N60" s="44" t="e">
        <f t="shared" si="3"/>
        <v>#REF!</v>
      </c>
      <c r="O60" s="10"/>
      <c r="P60" s="44" t="e">
        <f t="shared" si="4"/>
        <v>#REF!</v>
      </c>
      <c r="Q60" s="10"/>
      <c r="R60" s="44" t="e">
        <f t="shared" ref="R60:R73" si="12">P60+Q60</f>
        <v>#REF!</v>
      </c>
      <c r="S60" s="10"/>
      <c r="T60" s="44" t="e">
        <f t="shared" ref="T60:T73" si="13">R60+S60</f>
        <v>#REF!</v>
      </c>
      <c r="U60" s="10"/>
      <c r="V60" s="44" t="e">
        <f t="shared" ref="V60:V73" si="14">T60+U60</f>
        <v>#REF!</v>
      </c>
      <c r="W60" s="10"/>
      <c r="X60" s="44" t="e">
        <f t="shared" ref="X60:X73" si="15">V60+W60</f>
        <v>#REF!</v>
      </c>
    </row>
    <row r="61" spans="1:25" ht="31.5" hidden="1">
      <c r="A61" s="7" t="s">
        <v>56</v>
      </c>
      <c r="B61" s="7" t="s">
        <v>159</v>
      </c>
      <c r="C61" s="7" t="s">
        <v>2</v>
      </c>
      <c r="D61" s="7" t="s">
        <v>57</v>
      </c>
      <c r="E61" s="8" t="s">
        <v>160</v>
      </c>
      <c r="F61" s="10" t="e">
        <f>#REF!+#REF!</f>
        <v>#REF!</v>
      </c>
      <c r="G61" s="10"/>
      <c r="H61" s="44" t="e">
        <f t="shared" si="0"/>
        <v>#REF!</v>
      </c>
      <c r="I61" s="10"/>
      <c r="J61" s="44" t="e">
        <f t="shared" si="1"/>
        <v>#REF!</v>
      </c>
      <c r="K61" s="10"/>
      <c r="L61" s="44" t="e">
        <f t="shared" si="2"/>
        <v>#REF!</v>
      </c>
      <c r="M61" s="10"/>
      <c r="N61" s="44" t="e">
        <f t="shared" si="3"/>
        <v>#REF!</v>
      </c>
      <c r="O61" s="10"/>
      <c r="P61" s="44" t="e">
        <f t="shared" si="4"/>
        <v>#REF!</v>
      </c>
      <c r="Q61" s="10"/>
      <c r="R61" s="44" t="e">
        <f t="shared" si="12"/>
        <v>#REF!</v>
      </c>
      <c r="S61" s="10"/>
      <c r="T61" s="44" t="e">
        <f t="shared" si="13"/>
        <v>#REF!</v>
      </c>
      <c r="U61" s="10"/>
      <c r="V61" s="44" t="e">
        <f t="shared" si="14"/>
        <v>#REF!</v>
      </c>
      <c r="W61" s="10"/>
      <c r="X61" s="44" t="e">
        <f t="shared" si="15"/>
        <v>#REF!</v>
      </c>
    </row>
    <row r="62" spans="1:25" ht="0.75" hidden="1" customHeight="1">
      <c r="A62" s="5" t="s">
        <v>0</v>
      </c>
      <c r="B62" s="5" t="s">
        <v>118</v>
      </c>
      <c r="C62" s="5" t="s">
        <v>2</v>
      </c>
      <c r="D62" s="5" t="s">
        <v>57</v>
      </c>
      <c r="E62" s="18" t="s">
        <v>123</v>
      </c>
      <c r="F62" s="10" t="e">
        <f>#REF!+#REF!</f>
        <v>#REF!</v>
      </c>
      <c r="G62" s="10"/>
      <c r="H62" s="44" t="e">
        <f t="shared" si="0"/>
        <v>#REF!</v>
      </c>
      <c r="I62" s="10"/>
      <c r="J62" s="44" t="e">
        <f t="shared" si="1"/>
        <v>#REF!</v>
      </c>
      <c r="K62" s="10"/>
      <c r="L62" s="44" t="e">
        <f t="shared" si="2"/>
        <v>#REF!</v>
      </c>
      <c r="M62" s="10"/>
      <c r="N62" s="44" t="e">
        <f t="shared" si="3"/>
        <v>#REF!</v>
      </c>
      <c r="O62" s="10"/>
      <c r="P62" s="44" t="e">
        <f t="shared" si="4"/>
        <v>#REF!</v>
      </c>
      <c r="Q62" s="10"/>
      <c r="R62" s="44" t="e">
        <f t="shared" si="12"/>
        <v>#REF!</v>
      </c>
      <c r="S62" s="10"/>
      <c r="T62" s="44" t="e">
        <f t="shared" si="13"/>
        <v>#REF!</v>
      </c>
      <c r="U62" s="10"/>
      <c r="V62" s="44" t="e">
        <f t="shared" si="14"/>
        <v>#REF!</v>
      </c>
      <c r="W62" s="10"/>
      <c r="X62" s="44" t="e">
        <f t="shared" si="15"/>
        <v>#REF!</v>
      </c>
    </row>
    <row r="63" spans="1:25" ht="78.75" hidden="1">
      <c r="A63" s="7" t="s">
        <v>0</v>
      </c>
      <c r="B63" s="7" t="s">
        <v>119</v>
      </c>
      <c r="C63" s="7" t="s">
        <v>2</v>
      </c>
      <c r="D63" s="7" t="s">
        <v>57</v>
      </c>
      <c r="E63" s="9" t="s">
        <v>125</v>
      </c>
      <c r="F63" s="10" t="e">
        <f>#REF!+#REF!</f>
        <v>#REF!</v>
      </c>
      <c r="G63" s="10"/>
      <c r="H63" s="44" t="e">
        <f t="shared" si="0"/>
        <v>#REF!</v>
      </c>
      <c r="I63" s="10"/>
      <c r="J63" s="44" t="e">
        <f t="shared" si="1"/>
        <v>#REF!</v>
      </c>
      <c r="K63" s="10"/>
      <c r="L63" s="44" t="e">
        <f t="shared" si="2"/>
        <v>#REF!</v>
      </c>
      <c r="M63" s="10"/>
      <c r="N63" s="44" t="e">
        <f t="shared" si="3"/>
        <v>#REF!</v>
      </c>
      <c r="O63" s="10"/>
      <c r="P63" s="44" t="e">
        <f t="shared" si="4"/>
        <v>#REF!</v>
      </c>
      <c r="Q63" s="10"/>
      <c r="R63" s="44" t="e">
        <f t="shared" si="12"/>
        <v>#REF!</v>
      </c>
      <c r="S63" s="10"/>
      <c r="T63" s="44" t="e">
        <f t="shared" si="13"/>
        <v>#REF!</v>
      </c>
      <c r="U63" s="10"/>
      <c r="V63" s="44" t="e">
        <f t="shared" si="14"/>
        <v>#REF!</v>
      </c>
      <c r="W63" s="10"/>
      <c r="X63" s="44" t="e">
        <f t="shared" si="15"/>
        <v>#REF!</v>
      </c>
    </row>
    <row r="64" spans="1:25" ht="47.25" hidden="1">
      <c r="A64" s="7" t="s">
        <v>56</v>
      </c>
      <c r="B64" s="7" t="s">
        <v>119</v>
      </c>
      <c r="C64" s="7" t="s">
        <v>120</v>
      </c>
      <c r="D64" s="7" t="s">
        <v>57</v>
      </c>
      <c r="E64" s="9" t="s">
        <v>127</v>
      </c>
      <c r="F64" s="10" t="e">
        <f>#REF!+#REF!</f>
        <v>#REF!</v>
      </c>
      <c r="G64" s="10"/>
      <c r="H64" s="44" t="e">
        <f t="shared" si="0"/>
        <v>#REF!</v>
      </c>
      <c r="I64" s="10"/>
      <c r="J64" s="44" t="e">
        <f t="shared" si="1"/>
        <v>#REF!</v>
      </c>
      <c r="K64" s="10"/>
      <c r="L64" s="44" t="e">
        <f t="shared" si="2"/>
        <v>#REF!</v>
      </c>
      <c r="M64" s="10"/>
      <c r="N64" s="44" t="e">
        <f t="shared" si="3"/>
        <v>#REF!</v>
      </c>
      <c r="O64" s="10"/>
      <c r="P64" s="44" t="e">
        <f t="shared" si="4"/>
        <v>#REF!</v>
      </c>
      <c r="Q64" s="10"/>
      <c r="R64" s="44" t="e">
        <f t="shared" si="12"/>
        <v>#REF!</v>
      </c>
      <c r="S64" s="10"/>
      <c r="T64" s="44" t="e">
        <f t="shared" si="13"/>
        <v>#REF!</v>
      </c>
      <c r="U64" s="10"/>
      <c r="V64" s="44" t="e">
        <f t="shared" si="14"/>
        <v>#REF!</v>
      </c>
      <c r="W64" s="10"/>
      <c r="X64" s="44" t="e">
        <f t="shared" si="15"/>
        <v>#REF!</v>
      </c>
    </row>
    <row r="65" spans="1:24" ht="93.75" hidden="1" customHeight="1">
      <c r="A65" s="7" t="s">
        <v>26</v>
      </c>
      <c r="B65" s="7" t="s">
        <v>119</v>
      </c>
      <c r="C65" s="7" t="s">
        <v>120</v>
      </c>
      <c r="D65" s="7" t="s">
        <v>57</v>
      </c>
      <c r="E65" s="9" t="s">
        <v>127</v>
      </c>
      <c r="F65" s="10" t="e">
        <f>#REF!+#REF!</f>
        <v>#REF!</v>
      </c>
      <c r="G65" s="10"/>
      <c r="H65" s="44" t="e">
        <f t="shared" si="0"/>
        <v>#REF!</v>
      </c>
      <c r="I65" s="10"/>
      <c r="J65" s="44" t="e">
        <f t="shared" si="1"/>
        <v>#REF!</v>
      </c>
      <c r="K65" s="10"/>
      <c r="L65" s="44" t="e">
        <f t="shared" si="2"/>
        <v>#REF!</v>
      </c>
      <c r="M65" s="10"/>
      <c r="N65" s="44" t="e">
        <f t="shared" si="3"/>
        <v>#REF!</v>
      </c>
      <c r="O65" s="10"/>
      <c r="P65" s="44" t="e">
        <f t="shared" si="4"/>
        <v>#REF!</v>
      </c>
      <c r="Q65" s="10"/>
      <c r="R65" s="44" t="e">
        <f t="shared" si="12"/>
        <v>#REF!</v>
      </c>
      <c r="S65" s="10"/>
      <c r="T65" s="44" t="e">
        <f t="shared" si="13"/>
        <v>#REF!</v>
      </c>
      <c r="U65" s="10"/>
      <c r="V65" s="44" t="e">
        <f t="shared" si="14"/>
        <v>#REF!</v>
      </c>
      <c r="W65" s="10"/>
      <c r="X65" s="44" t="e">
        <f t="shared" si="15"/>
        <v>#REF!</v>
      </c>
    </row>
    <row r="66" spans="1:24" ht="63" hidden="1">
      <c r="A66" s="5" t="s">
        <v>0</v>
      </c>
      <c r="B66" s="5" t="s">
        <v>121</v>
      </c>
      <c r="C66" s="5" t="s">
        <v>2</v>
      </c>
      <c r="D66" s="5" t="s">
        <v>57</v>
      </c>
      <c r="E66" s="18" t="s">
        <v>124</v>
      </c>
      <c r="F66" s="10" t="e">
        <f>#REF!+#REF!</f>
        <v>#REF!</v>
      </c>
      <c r="G66" s="10"/>
      <c r="H66" s="44" t="e">
        <f t="shared" si="0"/>
        <v>#REF!</v>
      </c>
      <c r="I66" s="10"/>
      <c r="J66" s="44" t="e">
        <f t="shared" si="1"/>
        <v>#REF!</v>
      </c>
      <c r="K66" s="10"/>
      <c r="L66" s="44" t="e">
        <f t="shared" si="2"/>
        <v>#REF!</v>
      </c>
      <c r="M66" s="10"/>
      <c r="N66" s="44" t="e">
        <f t="shared" si="3"/>
        <v>#REF!</v>
      </c>
      <c r="O66" s="10"/>
      <c r="P66" s="44" t="e">
        <f t="shared" si="4"/>
        <v>#REF!</v>
      </c>
      <c r="Q66" s="10"/>
      <c r="R66" s="44" t="e">
        <f t="shared" si="12"/>
        <v>#REF!</v>
      </c>
      <c r="S66" s="10"/>
      <c r="T66" s="44" t="e">
        <f t="shared" si="13"/>
        <v>#REF!</v>
      </c>
      <c r="U66" s="10"/>
      <c r="V66" s="44" t="e">
        <f t="shared" si="14"/>
        <v>#REF!</v>
      </c>
      <c r="W66" s="10"/>
      <c r="X66" s="44" t="e">
        <f t="shared" si="15"/>
        <v>#REF!</v>
      </c>
    </row>
    <row r="67" spans="1:24" ht="82.5" hidden="1" customHeight="1">
      <c r="A67" s="7" t="s">
        <v>0</v>
      </c>
      <c r="B67" s="7" t="s">
        <v>122</v>
      </c>
      <c r="C67" s="7" t="s">
        <v>2</v>
      </c>
      <c r="D67" s="7" t="s">
        <v>57</v>
      </c>
      <c r="E67" s="9" t="s">
        <v>126</v>
      </c>
      <c r="F67" s="10" t="e">
        <f>#REF!+#REF!</f>
        <v>#REF!</v>
      </c>
      <c r="G67" s="10"/>
      <c r="H67" s="44" t="e">
        <f t="shared" si="0"/>
        <v>#REF!</v>
      </c>
      <c r="I67" s="10"/>
      <c r="J67" s="44" t="e">
        <f t="shared" si="1"/>
        <v>#REF!</v>
      </c>
      <c r="K67" s="10"/>
      <c r="L67" s="44" t="e">
        <f t="shared" si="2"/>
        <v>#REF!</v>
      </c>
      <c r="M67" s="10"/>
      <c r="N67" s="44" t="e">
        <f t="shared" si="3"/>
        <v>#REF!</v>
      </c>
      <c r="O67" s="10"/>
      <c r="P67" s="44" t="e">
        <f t="shared" si="4"/>
        <v>#REF!</v>
      </c>
      <c r="Q67" s="10"/>
      <c r="R67" s="44" t="e">
        <f t="shared" si="12"/>
        <v>#REF!</v>
      </c>
      <c r="S67" s="10"/>
      <c r="T67" s="44" t="e">
        <f t="shared" si="13"/>
        <v>#REF!</v>
      </c>
      <c r="U67" s="10"/>
      <c r="V67" s="44" t="e">
        <f t="shared" si="14"/>
        <v>#REF!</v>
      </c>
      <c r="W67" s="10"/>
      <c r="X67" s="44" t="e">
        <f t="shared" si="15"/>
        <v>#REF!</v>
      </c>
    </row>
    <row r="68" spans="1:24" ht="56.25" hidden="1" customHeight="1">
      <c r="A68" s="7" t="s">
        <v>56</v>
      </c>
      <c r="B68" s="7" t="s">
        <v>122</v>
      </c>
      <c r="C68" s="7" t="s">
        <v>120</v>
      </c>
      <c r="D68" s="7" t="s">
        <v>57</v>
      </c>
      <c r="E68" s="9" t="s">
        <v>128</v>
      </c>
      <c r="F68" s="10" t="e">
        <f>#REF!+#REF!</f>
        <v>#REF!</v>
      </c>
      <c r="G68" s="10"/>
      <c r="H68" s="44" t="e">
        <f t="shared" si="0"/>
        <v>#REF!</v>
      </c>
      <c r="I68" s="10"/>
      <c r="J68" s="44" t="e">
        <f t="shared" si="1"/>
        <v>#REF!</v>
      </c>
      <c r="K68" s="10"/>
      <c r="L68" s="44" t="e">
        <f t="shared" si="2"/>
        <v>#REF!</v>
      </c>
      <c r="M68" s="10"/>
      <c r="N68" s="44" t="e">
        <f t="shared" si="3"/>
        <v>#REF!</v>
      </c>
      <c r="O68" s="10"/>
      <c r="P68" s="44" t="e">
        <f t="shared" si="4"/>
        <v>#REF!</v>
      </c>
      <c r="Q68" s="10"/>
      <c r="R68" s="44" t="e">
        <f t="shared" si="12"/>
        <v>#REF!</v>
      </c>
      <c r="S68" s="10"/>
      <c r="T68" s="44" t="e">
        <f t="shared" si="13"/>
        <v>#REF!</v>
      </c>
      <c r="U68" s="10"/>
      <c r="V68" s="44" t="e">
        <f t="shared" si="14"/>
        <v>#REF!</v>
      </c>
      <c r="W68" s="10"/>
      <c r="X68" s="44" t="e">
        <f t="shared" si="15"/>
        <v>#REF!</v>
      </c>
    </row>
    <row r="69" spans="1:24" ht="56.25" hidden="1" customHeight="1">
      <c r="A69" s="7" t="s">
        <v>26</v>
      </c>
      <c r="B69" s="7" t="s">
        <v>122</v>
      </c>
      <c r="C69" s="7" t="s">
        <v>120</v>
      </c>
      <c r="D69" s="7" t="s">
        <v>57</v>
      </c>
      <c r="E69" s="9" t="s">
        <v>128</v>
      </c>
      <c r="F69" s="10" t="e">
        <f>#REF!+#REF!</f>
        <v>#REF!</v>
      </c>
      <c r="G69" s="10"/>
      <c r="H69" s="44" t="e">
        <f t="shared" si="0"/>
        <v>#REF!</v>
      </c>
      <c r="I69" s="10"/>
      <c r="J69" s="44" t="e">
        <f t="shared" si="1"/>
        <v>#REF!</v>
      </c>
      <c r="K69" s="10"/>
      <c r="L69" s="44" t="e">
        <f t="shared" si="2"/>
        <v>#REF!</v>
      </c>
      <c r="M69" s="10"/>
      <c r="N69" s="44" t="e">
        <f t="shared" si="3"/>
        <v>#REF!</v>
      </c>
      <c r="O69" s="10"/>
      <c r="P69" s="44" t="e">
        <f t="shared" si="4"/>
        <v>#REF!</v>
      </c>
      <c r="Q69" s="10"/>
      <c r="R69" s="44" t="e">
        <f t="shared" si="12"/>
        <v>#REF!</v>
      </c>
      <c r="S69" s="10"/>
      <c r="T69" s="44" t="e">
        <f t="shared" si="13"/>
        <v>#REF!</v>
      </c>
      <c r="U69" s="10"/>
      <c r="V69" s="44" t="e">
        <f t="shared" si="14"/>
        <v>#REF!</v>
      </c>
      <c r="W69" s="10"/>
      <c r="X69" s="44" t="e">
        <f t="shared" si="15"/>
        <v>#REF!</v>
      </c>
    </row>
    <row r="70" spans="1:24" ht="66.75" hidden="1" customHeight="1">
      <c r="A70" s="5" t="s">
        <v>0</v>
      </c>
      <c r="B70" s="5" t="s">
        <v>141</v>
      </c>
      <c r="C70" s="5" t="s">
        <v>2</v>
      </c>
      <c r="D70" s="5" t="s">
        <v>57</v>
      </c>
      <c r="E70" s="18" t="s">
        <v>142</v>
      </c>
      <c r="F70" s="10" t="e">
        <f>#REF!+#REF!</f>
        <v>#REF!</v>
      </c>
      <c r="G70" s="10"/>
      <c r="H70" s="44" t="e">
        <f t="shared" si="0"/>
        <v>#REF!</v>
      </c>
      <c r="I70" s="10"/>
      <c r="J70" s="44" t="e">
        <f t="shared" si="1"/>
        <v>#REF!</v>
      </c>
      <c r="K70" s="10"/>
      <c r="L70" s="44" t="e">
        <f t="shared" si="2"/>
        <v>#REF!</v>
      </c>
      <c r="M70" s="10"/>
      <c r="N70" s="44" t="e">
        <f t="shared" si="3"/>
        <v>#REF!</v>
      </c>
      <c r="O70" s="10"/>
      <c r="P70" s="44" t="e">
        <f t="shared" si="4"/>
        <v>#REF!</v>
      </c>
      <c r="Q70" s="10"/>
      <c r="R70" s="44" t="e">
        <f t="shared" si="12"/>
        <v>#REF!</v>
      </c>
      <c r="S70" s="10"/>
      <c r="T70" s="44" t="e">
        <f t="shared" si="13"/>
        <v>#REF!</v>
      </c>
      <c r="U70" s="10"/>
      <c r="V70" s="44" t="e">
        <f t="shared" si="14"/>
        <v>#REF!</v>
      </c>
      <c r="W70" s="10"/>
      <c r="X70" s="44" t="e">
        <f t="shared" si="15"/>
        <v>#REF!</v>
      </c>
    </row>
    <row r="71" spans="1:24" ht="65.25" hidden="1" customHeight="1">
      <c r="A71" s="7" t="s">
        <v>35</v>
      </c>
      <c r="B71" s="7" t="s">
        <v>143</v>
      </c>
      <c r="C71" s="7" t="s">
        <v>2</v>
      </c>
      <c r="D71" s="7" t="s">
        <v>57</v>
      </c>
      <c r="E71" s="9" t="s">
        <v>144</v>
      </c>
      <c r="F71" s="10" t="e">
        <f>#REF!+#REF!</f>
        <v>#REF!</v>
      </c>
      <c r="G71" s="10"/>
      <c r="H71" s="44" t="e">
        <f t="shared" si="0"/>
        <v>#REF!</v>
      </c>
      <c r="I71" s="10"/>
      <c r="J71" s="44" t="e">
        <f t="shared" si="1"/>
        <v>#REF!</v>
      </c>
      <c r="K71" s="10"/>
      <c r="L71" s="44" t="e">
        <f t="shared" si="2"/>
        <v>#REF!</v>
      </c>
      <c r="M71" s="10"/>
      <c r="N71" s="44" t="e">
        <f t="shared" si="3"/>
        <v>#REF!</v>
      </c>
      <c r="O71" s="10"/>
      <c r="P71" s="44" t="e">
        <f t="shared" si="4"/>
        <v>#REF!</v>
      </c>
      <c r="Q71" s="10"/>
      <c r="R71" s="44" t="e">
        <f t="shared" si="12"/>
        <v>#REF!</v>
      </c>
      <c r="S71" s="10"/>
      <c r="T71" s="44" t="e">
        <f t="shared" si="13"/>
        <v>#REF!</v>
      </c>
      <c r="U71" s="10"/>
      <c r="V71" s="44" t="e">
        <f t="shared" si="14"/>
        <v>#REF!</v>
      </c>
      <c r="W71" s="10"/>
      <c r="X71" s="44" t="e">
        <f t="shared" si="15"/>
        <v>#REF!</v>
      </c>
    </row>
    <row r="72" spans="1:24" ht="67.5" customHeight="1">
      <c r="A72" s="5" t="s">
        <v>0</v>
      </c>
      <c r="B72" s="5" t="s">
        <v>189</v>
      </c>
      <c r="C72" s="5" t="s">
        <v>2</v>
      </c>
      <c r="D72" s="5" t="s">
        <v>57</v>
      </c>
      <c r="E72" s="14" t="s">
        <v>129</v>
      </c>
      <c r="F72" s="10">
        <f>F73</f>
        <v>14307</v>
      </c>
      <c r="G72" s="10">
        <f>G73</f>
        <v>1769.76</v>
      </c>
      <c r="H72" s="46">
        <f t="shared" si="0"/>
        <v>16076.76</v>
      </c>
      <c r="I72" s="10">
        <f>I73</f>
        <v>0</v>
      </c>
      <c r="J72" s="46">
        <f t="shared" si="1"/>
        <v>16076.76</v>
      </c>
      <c r="K72" s="10">
        <f>K73</f>
        <v>1607</v>
      </c>
      <c r="L72" s="46">
        <f t="shared" si="2"/>
        <v>17683.760000000002</v>
      </c>
      <c r="M72" s="10">
        <f>M73</f>
        <v>0</v>
      </c>
      <c r="N72" s="46">
        <f t="shared" si="3"/>
        <v>17683.760000000002</v>
      </c>
      <c r="O72" s="10">
        <f>O73</f>
        <v>0</v>
      </c>
      <c r="P72" s="46">
        <f t="shared" si="4"/>
        <v>17683.760000000002</v>
      </c>
      <c r="Q72" s="10">
        <f>Q73</f>
        <v>0</v>
      </c>
      <c r="R72" s="46">
        <f t="shared" si="12"/>
        <v>17683.760000000002</v>
      </c>
      <c r="S72" s="10">
        <f>S73</f>
        <v>0</v>
      </c>
      <c r="T72" s="46">
        <f t="shared" si="13"/>
        <v>17683.760000000002</v>
      </c>
      <c r="U72" s="10">
        <f>U73</f>
        <v>0</v>
      </c>
      <c r="V72" s="46">
        <f t="shared" si="14"/>
        <v>17683.760000000002</v>
      </c>
      <c r="W72" s="10">
        <f>W73</f>
        <v>0</v>
      </c>
      <c r="X72" s="46">
        <f t="shared" si="15"/>
        <v>17683.760000000002</v>
      </c>
    </row>
    <row r="73" spans="1:24" ht="62.25" customHeight="1">
      <c r="A73" s="7" t="s">
        <v>26</v>
      </c>
      <c r="B73" s="7" t="s">
        <v>190</v>
      </c>
      <c r="C73" s="7" t="s">
        <v>2</v>
      </c>
      <c r="D73" s="7" t="s">
        <v>57</v>
      </c>
      <c r="E73" s="15" t="s">
        <v>99</v>
      </c>
      <c r="F73" s="11">
        <v>14307</v>
      </c>
      <c r="G73" s="11">
        <v>1769.76</v>
      </c>
      <c r="H73" s="44">
        <f t="shared" si="0"/>
        <v>16076.76</v>
      </c>
      <c r="I73" s="11"/>
      <c r="J73" s="44">
        <f t="shared" si="1"/>
        <v>16076.76</v>
      </c>
      <c r="K73" s="11">
        <v>1607</v>
      </c>
      <c r="L73" s="44">
        <f t="shared" si="2"/>
        <v>17683.760000000002</v>
      </c>
      <c r="M73" s="11"/>
      <c r="N73" s="44">
        <f t="shared" si="3"/>
        <v>17683.760000000002</v>
      </c>
      <c r="O73" s="11"/>
      <c r="P73" s="44">
        <f t="shared" si="4"/>
        <v>17683.760000000002</v>
      </c>
      <c r="Q73" s="11"/>
      <c r="R73" s="44">
        <f t="shared" si="12"/>
        <v>17683.760000000002</v>
      </c>
      <c r="S73" s="11"/>
      <c r="T73" s="44">
        <f t="shared" si="13"/>
        <v>17683.760000000002</v>
      </c>
      <c r="U73" s="11"/>
      <c r="V73" s="44">
        <f t="shared" si="14"/>
        <v>17683.760000000002</v>
      </c>
      <c r="W73" s="11"/>
      <c r="X73" s="44">
        <f t="shared" si="15"/>
        <v>17683.760000000002</v>
      </c>
    </row>
    <row r="74" spans="1:24" ht="16.5" customHeight="1">
      <c r="A74" s="5" t="s">
        <v>0</v>
      </c>
      <c r="B74" s="5" t="s">
        <v>237</v>
      </c>
      <c r="C74" s="5" t="s">
        <v>2</v>
      </c>
      <c r="D74" s="5" t="s">
        <v>57</v>
      </c>
      <c r="E74" s="14" t="s">
        <v>240</v>
      </c>
      <c r="F74" s="10"/>
      <c r="G74" s="10"/>
      <c r="H74" s="46"/>
      <c r="I74" s="10"/>
      <c r="J74" s="46"/>
      <c r="K74" s="10"/>
      <c r="L74" s="46"/>
      <c r="M74" s="10"/>
      <c r="N74" s="46">
        <f t="shared" ref="N74:X74" si="16">N75</f>
        <v>0</v>
      </c>
      <c r="O74" s="10">
        <f t="shared" si="16"/>
        <v>8.5500000000000007</v>
      </c>
      <c r="P74" s="46">
        <f t="shared" si="16"/>
        <v>8.5500000000000007</v>
      </c>
      <c r="Q74" s="10">
        <f t="shared" si="16"/>
        <v>0</v>
      </c>
      <c r="R74" s="46">
        <f t="shared" si="16"/>
        <v>8.5500000000000007</v>
      </c>
      <c r="S74" s="10">
        <f t="shared" si="16"/>
        <v>0</v>
      </c>
      <c r="T74" s="46">
        <f t="shared" si="16"/>
        <v>8.5500000000000007</v>
      </c>
      <c r="U74" s="10">
        <f t="shared" si="16"/>
        <v>0</v>
      </c>
      <c r="V74" s="46">
        <f t="shared" si="16"/>
        <v>8.5500000000000007</v>
      </c>
      <c r="W74" s="10">
        <f t="shared" si="16"/>
        <v>0</v>
      </c>
      <c r="X74" s="46">
        <f t="shared" si="16"/>
        <v>8.5500000000000007</v>
      </c>
    </row>
    <row r="75" spans="1:24" ht="18.75" customHeight="1">
      <c r="A75" s="7" t="s">
        <v>63</v>
      </c>
      <c r="B75" s="7" t="s">
        <v>238</v>
      </c>
      <c r="C75" s="7" t="s">
        <v>2</v>
      </c>
      <c r="D75" s="7" t="s">
        <v>57</v>
      </c>
      <c r="E75" s="15" t="s">
        <v>239</v>
      </c>
      <c r="F75" s="11"/>
      <c r="G75" s="11"/>
      <c r="H75" s="44"/>
      <c r="I75" s="11"/>
      <c r="J75" s="44"/>
      <c r="K75" s="11"/>
      <c r="L75" s="44"/>
      <c r="M75" s="11"/>
      <c r="N75" s="44">
        <v>0</v>
      </c>
      <c r="O75" s="11">
        <v>8.5500000000000007</v>
      </c>
      <c r="P75" s="44">
        <f>N75+O75</f>
        <v>8.5500000000000007</v>
      </c>
      <c r="Q75" s="11"/>
      <c r="R75" s="44">
        <f>P75+Q75</f>
        <v>8.5500000000000007</v>
      </c>
      <c r="S75" s="11"/>
      <c r="T75" s="44">
        <f>R75+S75</f>
        <v>8.5500000000000007</v>
      </c>
      <c r="U75" s="11"/>
      <c r="V75" s="44">
        <f>T75+U75</f>
        <v>8.5500000000000007</v>
      </c>
      <c r="W75" s="11"/>
      <c r="X75" s="44">
        <f>V75+W75</f>
        <v>8.5500000000000007</v>
      </c>
    </row>
    <row r="76" spans="1:24" ht="15.75">
      <c r="A76" s="5" t="s">
        <v>0</v>
      </c>
      <c r="B76" s="5" t="s">
        <v>191</v>
      </c>
      <c r="C76" s="5" t="s">
        <v>2</v>
      </c>
      <c r="D76" s="5" t="s">
        <v>57</v>
      </c>
      <c r="E76" s="12" t="s">
        <v>61</v>
      </c>
      <c r="F76" s="10">
        <f>F77+F78+F79+F80+F81+F83</f>
        <v>22781.599999999999</v>
      </c>
      <c r="G76" s="10">
        <f>G77+G78+G79+G80+G81+G83</f>
        <v>0</v>
      </c>
      <c r="H76" s="46">
        <f t="shared" si="0"/>
        <v>22781.599999999999</v>
      </c>
      <c r="I76" s="10">
        <f>I77+I78+I79+I80+I81+I83</f>
        <v>0</v>
      </c>
      <c r="J76" s="46">
        <f t="shared" si="1"/>
        <v>22781.599999999999</v>
      </c>
      <c r="K76" s="10">
        <f>K77+K78+K79+K80+K81+K83</f>
        <v>487.7</v>
      </c>
      <c r="L76" s="46">
        <f t="shared" si="2"/>
        <v>23269.3</v>
      </c>
      <c r="M76" s="10">
        <f>M77+M78+M79+M80+M81+M83</f>
        <v>0</v>
      </c>
      <c r="N76" s="46">
        <f t="shared" si="3"/>
        <v>23269.3</v>
      </c>
      <c r="O76" s="10">
        <f>O77+O78+O79+O80+O81+O83</f>
        <v>0</v>
      </c>
      <c r="P76" s="46">
        <f t="shared" si="4"/>
        <v>23269.3</v>
      </c>
      <c r="Q76" s="10">
        <f>Q77+Q78+Q79+Q80+Q81+Q83</f>
        <v>1159.7</v>
      </c>
      <c r="R76" s="46">
        <f t="shared" ref="R76:R83" si="17">P76+Q76</f>
        <v>24429</v>
      </c>
      <c r="S76" s="10">
        <f>S77+S78+S79+S80+S81+S83</f>
        <v>358.60000000000025</v>
      </c>
      <c r="T76" s="46">
        <f t="shared" ref="T76:T83" si="18">R76+S76</f>
        <v>24787.599999999999</v>
      </c>
      <c r="U76" s="10">
        <f>U77+U78+U79+U80+U81+U83</f>
        <v>0</v>
      </c>
      <c r="V76" s="46">
        <f t="shared" ref="V76:V83" si="19">T76+U76</f>
        <v>24787.599999999999</v>
      </c>
      <c r="W76" s="10">
        <f>W77+W78+W79+W80+W81+W83</f>
        <v>2083.4</v>
      </c>
      <c r="X76" s="46">
        <f t="shared" ref="X76:X83" si="20">V76+W76</f>
        <v>26871</v>
      </c>
    </row>
    <row r="77" spans="1:24" ht="15.75">
      <c r="A77" s="7" t="s">
        <v>62</v>
      </c>
      <c r="B77" s="7" t="s">
        <v>192</v>
      </c>
      <c r="C77" s="7" t="s">
        <v>2</v>
      </c>
      <c r="D77" s="7" t="s">
        <v>57</v>
      </c>
      <c r="E77" s="16" t="s">
        <v>65</v>
      </c>
      <c r="F77" s="11">
        <v>631</v>
      </c>
      <c r="G77" s="11"/>
      <c r="H77" s="44">
        <f t="shared" si="0"/>
        <v>631</v>
      </c>
      <c r="I77" s="11"/>
      <c r="J77" s="44">
        <f t="shared" si="1"/>
        <v>631</v>
      </c>
      <c r="K77" s="11"/>
      <c r="L77" s="44">
        <f t="shared" si="2"/>
        <v>631</v>
      </c>
      <c r="M77" s="11"/>
      <c r="N77" s="44">
        <f t="shared" si="3"/>
        <v>631</v>
      </c>
      <c r="O77" s="11"/>
      <c r="P77" s="44">
        <f t="shared" si="4"/>
        <v>631</v>
      </c>
      <c r="Q77" s="11"/>
      <c r="R77" s="44">
        <f t="shared" si="17"/>
        <v>631</v>
      </c>
      <c r="S77" s="11">
        <v>-444.6</v>
      </c>
      <c r="T77" s="44">
        <f t="shared" si="18"/>
        <v>186.39999999999998</v>
      </c>
      <c r="U77" s="11"/>
      <c r="V77" s="44">
        <f t="shared" si="19"/>
        <v>186.39999999999998</v>
      </c>
      <c r="W77" s="11">
        <v>18.5</v>
      </c>
      <c r="X77" s="44">
        <f t="shared" si="20"/>
        <v>204.89999999999998</v>
      </c>
    </row>
    <row r="78" spans="1:24" ht="15.75">
      <c r="A78" s="7" t="s">
        <v>34</v>
      </c>
      <c r="B78" s="7" t="s">
        <v>192</v>
      </c>
      <c r="C78" s="7" t="s">
        <v>2</v>
      </c>
      <c r="D78" s="7" t="s">
        <v>57</v>
      </c>
      <c r="E78" s="16" t="s">
        <v>65</v>
      </c>
      <c r="F78" s="11">
        <v>372.3</v>
      </c>
      <c r="G78" s="11"/>
      <c r="H78" s="44">
        <f t="shared" si="0"/>
        <v>372.3</v>
      </c>
      <c r="I78" s="11"/>
      <c r="J78" s="44">
        <f t="shared" si="1"/>
        <v>372.3</v>
      </c>
      <c r="K78" s="11"/>
      <c r="L78" s="44">
        <f t="shared" si="2"/>
        <v>372.3</v>
      </c>
      <c r="M78" s="11">
        <v>-291.00281999999999</v>
      </c>
      <c r="N78" s="44">
        <f t="shared" si="3"/>
        <v>81.297180000000026</v>
      </c>
      <c r="O78" s="11"/>
      <c r="P78" s="44">
        <f t="shared" si="4"/>
        <v>81.297180000000026</v>
      </c>
      <c r="Q78" s="11"/>
      <c r="R78" s="44">
        <f t="shared" si="17"/>
        <v>81.297180000000026</v>
      </c>
      <c r="S78" s="11">
        <v>546</v>
      </c>
      <c r="T78" s="44">
        <f t="shared" si="18"/>
        <v>627.29718000000003</v>
      </c>
      <c r="U78" s="11"/>
      <c r="V78" s="44">
        <f t="shared" si="19"/>
        <v>627.29718000000003</v>
      </c>
      <c r="W78" s="11"/>
      <c r="X78" s="44">
        <f t="shared" si="20"/>
        <v>627.29718000000003</v>
      </c>
    </row>
    <row r="79" spans="1:24" ht="15.75">
      <c r="A79" s="7" t="s">
        <v>35</v>
      </c>
      <c r="B79" s="7" t="s">
        <v>192</v>
      </c>
      <c r="C79" s="7" t="s">
        <v>2</v>
      </c>
      <c r="D79" s="7" t="s">
        <v>57</v>
      </c>
      <c r="E79" s="16" t="s">
        <v>65</v>
      </c>
      <c r="F79" s="11">
        <v>5743.5</v>
      </c>
      <c r="G79" s="11"/>
      <c r="H79" s="44">
        <f t="shared" si="0"/>
        <v>5743.5</v>
      </c>
      <c r="I79" s="11"/>
      <c r="J79" s="44">
        <f t="shared" si="1"/>
        <v>5743.5</v>
      </c>
      <c r="K79" s="11">
        <v>487.7</v>
      </c>
      <c r="L79" s="44">
        <f t="shared" si="2"/>
        <v>6231.2</v>
      </c>
      <c r="M79" s="11"/>
      <c r="N79" s="44">
        <f t="shared" si="3"/>
        <v>6231.2</v>
      </c>
      <c r="O79" s="11"/>
      <c r="P79" s="44">
        <f t="shared" si="4"/>
        <v>6231.2</v>
      </c>
      <c r="Q79" s="11"/>
      <c r="R79" s="44">
        <f t="shared" si="17"/>
        <v>6231.2</v>
      </c>
      <c r="S79" s="11">
        <v>1256.4000000000001</v>
      </c>
      <c r="T79" s="44">
        <f t="shared" si="18"/>
        <v>7487.6</v>
      </c>
      <c r="U79" s="11"/>
      <c r="V79" s="44">
        <f t="shared" si="19"/>
        <v>7487.6</v>
      </c>
      <c r="W79" s="11">
        <v>471.7</v>
      </c>
      <c r="X79" s="44">
        <f t="shared" si="20"/>
        <v>7959.3</v>
      </c>
    </row>
    <row r="80" spans="1:24" ht="15.75">
      <c r="A80" s="7" t="s">
        <v>63</v>
      </c>
      <c r="B80" s="7" t="s">
        <v>192</v>
      </c>
      <c r="C80" s="7" t="s">
        <v>2</v>
      </c>
      <c r="D80" s="7" t="s">
        <v>57</v>
      </c>
      <c r="E80" s="16" t="s">
        <v>65</v>
      </c>
      <c r="F80" s="11">
        <v>5878</v>
      </c>
      <c r="G80" s="11"/>
      <c r="H80" s="44">
        <f t="shared" si="0"/>
        <v>5878</v>
      </c>
      <c r="I80" s="11"/>
      <c r="J80" s="44">
        <f t="shared" si="1"/>
        <v>5878</v>
      </c>
      <c r="K80" s="11"/>
      <c r="L80" s="44">
        <f t="shared" si="2"/>
        <v>5878</v>
      </c>
      <c r="M80" s="11"/>
      <c r="N80" s="44">
        <f t="shared" si="3"/>
        <v>5878</v>
      </c>
      <c r="O80" s="11"/>
      <c r="P80" s="44">
        <f t="shared" si="4"/>
        <v>5878</v>
      </c>
      <c r="Q80" s="11">
        <v>759.7</v>
      </c>
      <c r="R80" s="44">
        <f t="shared" si="17"/>
        <v>6637.7</v>
      </c>
      <c r="S80" s="11">
        <v>-467.8</v>
      </c>
      <c r="T80" s="44">
        <f t="shared" si="18"/>
        <v>6169.9</v>
      </c>
      <c r="U80" s="11"/>
      <c r="V80" s="44">
        <f t="shared" si="19"/>
        <v>6169.9</v>
      </c>
      <c r="W80" s="11">
        <v>1394.9</v>
      </c>
      <c r="X80" s="44">
        <f t="shared" si="20"/>
        <v>7564.7999999999993</v>
      </c>
    </row>
    <row r="81" spans="1:24" ht="15.75">
      <c r="A81" s="7" t="s">
        <v>56</v>
      </c>
      <c r="B81" s="7" t="s">
        <v>192</v>
      </c>
      <c r="C81" s="7" t="s">
        <v>2</v>
      </c>
      <c r="D81" s="7" t="s">
        <v>57</v>
      </c>
      <c r="E81" s="16" t="s">
        <v>65</v>
      </c>
      <c r="F81" s="11">
        <v>5606.8</v>
      </c>
      <c r="G81" s="11"/>
      <c r="H81" s="44">
        <f t="shared" si="0"/>
        <v>5606.8</v>
      </c>
      <c r="I81" s="11"/>
      <c r="J81" s="44">
        <f t="shared" si="1"/>
        <v>5606.8</v>
      </c>
      <c r="K81" s="11"/>
      <c r="L81" s="44">
        <f t="shared" si="2"/>
        <v>5606.8</v>
      </c>
      <c r="M81" s="11"/>
      <c r="N81" s="44">
        <f t="shared" si="3"/>
        <v>5606.8</v>
      </c>
      <c r="O81" s="11"/>
      <c r="P81" s="44">
        <f t="shared" si="4"/>
        <v>5606.8</v>
      </c>
      <c r="Q81" s="11">
        <v>400</v>
      </c>
      <c r="R81" s="44">
        <f t="shared" si="17"/>
        <v>6006.8</v>
      </c>
      <c r="S81" s="11">
        <v>-146</v>
      </c>
      <c r="T81" s="44">
        <f t="shared" si="18"/>
        <v>5860.8</v>
      </c>
      <c r="U81" s="11"/>
      <c r="V81" s="44">
        <f t="shared" si="19"/>
        <v>5860.8</v>
      </c>
      <c r="W81" s="11">
        <v>-112.6</v>
      </c>
      <c r="X81" s="44">
        <f t="shared" si="20"/>
        <v>5748.2</v>
      </c>
    </row>
    <row r="82" spans="1:24" ht="0.75" hidden="1" customHeight="1">
      <c r="A82" s="7" t="s">
        <v>64</v>
      </c>
      <c r="B82" s="7" t="s">
        <v>192</v>
      </c>
      <c r="C82" s="7" t="s">
        <v>2</v>
      </c>
      <c r="D82" s="7" t="s">
        <v>57</v>
      </c>
      <c r="E82" s="16" t="s">
        <v>65</v>
      </c>
      <c r="F82" s="11"/>
      <c r="G82" s="11"/>
      <c r="H82" s="44">
        <f t="shared" si="0"/>
        <v>0</v>
      </c>
      <c r="I82" s="11"/>
      <c r="J82" s="44">
        <f t="shared" si="1"/>
        <v>0</v>
      </c>
      <c r="K82" s="11"/>
      <c r="L82" s="44">
        <f t="shared" si="2"/>
        <v>0</v>
      </c>
      <c r="M82" s="11"/>
      <c r="N82" s="44">
        <f t="shared" si="3"/>
        <v>0</v>
      </c>
      <c r="O82" s="11"/>
      <c r="P82" s="44">
        <f t="shared" si="4"/>
        <v>0</v>
      </c>
      <c r="Q82" s="11"/>
      <c r="R82" s="44">
        <f t="shared" si="17"/>
        <v>0</v>
      </c>
      <c r="S82" s="11"/>
      <c r="T82" s="44">
        <f t="shared" si="18"/>
        <v>0</v>
      </c>
      <c r="U82" s="11"/>
      <c r="V82" s="44">
        <f t="shared" si="19"/>
        <v>0</v>
      </c>
      <c r="W82" s="11"/>
      <c r="X82" s="44">
        <f t="shared" si="20"/>
        <v>0</v>
      </c>
    </row>
    <row r="83" spans="1:24" ht="15.75">
      <c r="A83" s="7" t="s">
        <v>26</v>
      </c>
      <c r="B83" s="7" t="s">
        <v>192</v>
      </c>
      <c r="C83" s="7" t="s">
        <v>2</v>
      </c>
      <c r="D83" s="7" t="s">
        <v>57</v>
      </c>
      <c r="E83" s="16" t="s">
        <v>65</v>
      </c>
      <c r="F83" s="11">
        <v>4550</v>
      </c>
      <c r="G83" s="11"/>
      <c r="H83" s="44">
        <f t="shared" si="0"/>
        <v>4550</v>
      </c>
      <c r="I83" s="11"/>
      <c r="J83" s="44">
        <f t="shared" si="1"/>
        <v>4550</v>
      </c>
      <c r="K83" s="11"/>
      <c r="L83" s="44">
        <f t="shared" si="2"/>
        <v>4550</v>
      </c>
      <c r="M83" s="11">
        <v>291.00281999999999</v>
      </c>
      <c r="N83" s="44">
        <f t="shared" si="3"/>
        <v>4841.0028199999997</v>
      </c>
      <c r="O83" s="11"/>
      <c r="P83" s="44">
        <f t="shared" si="4"/>
        <v>4841.0028199999997</v>
      </c>
      <c r="Q83" s="11"/>
      <c r="R83" s="44">
        <f t="shared" si="17"/>
        <v>4841.0028199999997</v>
      </c>
      <c r="S83" s="11">
        <v>-385.4</v>
      </c>
      <c r="T83" s="44">
        <f t="shared" si="18"/>
        <v>4455.6028200000001</v>
      </c>
      <c r="U83" s="11"/>
      <c r="V83" s="44">
        <f t="shared" si="19"/>
        <v>4455.6028200000001</v>
      </c>
      <c r="W83" s="11">
        <v>310.89999999999998</v>
      </c>
      <c r="X83" s="44">
        <f t="shared" si="20"/>
        <v>4766.5028199999997</v>
      </c>
    </row>
    <row r="84" spans="1:24" ht="17.25" customHeight="1">
      <c r="A84" s="5" t="s">
        <v>0</v>
      </c>
      <c r="B84" s="5" t="s">
        <v>194</v>
      </c>
      <c r="C84" s="5" t="s">
        <v>2</v>
      </c>
      <c r="D84" s="5" t="s">
        <v>0</v>
      </c>
      <c r="E84" s="12" t="s">
        <v>193</v>
      </c>
      <c r="F84" s="10">
        <f>F93+F100+F102+F106+F110+F112+F114+F116+F118+F124+F120+F122</f>
        <v>46248.5</v>
      </c>
      <c r="G84" s="10">
        <f>G93+G100+G102+G114+G116+G120+G122+G124</f>
        <v>3038.0000000000009</v>
      </c>
      <c r="H84" s="46">
        <f t="shared" si="0"/>
        <v>49286.5</v>
      </c>
      <c r="I84" s="10">
        <f>I93+I100+I102+I114+I116+I120+I122+I124</f>
        <v>0</v>
      </c>
      <c r="J84" s="46">
        <f t="shared" si="1"/>
        <v>49286.5</v>
      </c>
      <c r="K84" s="10">
        <f>K93+K100+K102+K114+K116+K120+K122+K124+K118</f>
        <v>-28.849999999999998</v>
      </c>
      <c r="L84" s="46">
        <f>L93+L100+L102+L114+L116+L118+L120+L122+L124</f>
        <v>49257.649999999994</v>
      </c>
      <c r="M84" s="10">
        <f>M93+M100+M102+M114+M116+M120+M122+M124+M118</f>
        <v>0</v>
      </c>
      <c r="N84" s="46">
        <f>N93+N100+N102+N114+N116+N118+N120+N122+N124</f>
        <v>49257.649999999994</v>
      </c>
      <c r="O84" s="10">
        <f>O93+O100+O102+O114+O116+O120+O122+O124+O118</f>
        <v>0</v>
      </c>
      <c r="P84" s="46">
        <f>P93+P100+P102+P114+P116+P118+P120+P122+P124</f>
        <v>49257.649999999994</v>
      </c>
      <c r="Q84" s="10">
        <f>Q93+Q100+Q102+Q114+Q116+Q120+Q122+Q124+Q118</f>
        <v>-4.6399999999999295</v>
      </c>
      <c r="R84" s="46">
        <f>R93+R100+R102+R114+R116+R118+R120+R122+R124</f>
        <v>49253.01</v>
      </c>
      <c r="S84" s="10">
        <f>S93+S100+S102+S114+S116+S120+S122+S124+S118</f>
        <v>-1125.136</v>
      </c>
      <c r="T84" s="46">
        <f>T93+T100+T102+T114+T116+T118+T120+T122+T124</f>
        <v>48127.873999999996</v>
      </c>
      <c r="U84" s="10">
        <f>U93+U100+U102+U114+U116+U120+U122+U124+U118</f>
        <v>0</v>
      </c>
      <c r="V84" s="46">
        <f>V93+V100+V102+V114+V116+V118+V120+V122+V124</f>
        <v>48127.873999999996</v>
      </c>
      <c r="W84" s="10">
        <f>W93+W100+W102+W114+W116+W120+W122+W124+W118</f>
        <v>-277.95600000000002</v>
      </c>
      <c r="X84" s="46">
        <f>X93+X100+X102+X114+X116+X118+X120+X122+X124</f>
        <v>47849.917999999998</v>
      </c>
    </row>
    <row r="85" spans="1:24" ht="31.5" hidden="1">
      <c r="A85" s="5" t="s">
        <v>0</v>
      </c>
      <c r="B85" s="5" t="s">
        <v>167</v>
      </c>
      <c r="C85" s="5" t="s">
        <v>2</v>
      </c>
      <c r="D85" s="5" t="s">
        <v>57</v>
      </c>
      <c r="E85" s="12" t="s">
        <v>168</v>
      </c>
      <c r="F85" s="10"/>
      <c r="G85" s="10"/>
      <c r="H85" s="44">
        <f t="shared" si="0"/>
        <v>0</v>
      </c>
      <c r="I85" s="10"/>
      <c r="J85" s="44">
        <f t="shared" si="1"/>
        <v>0</v>
      </c>
      <c r="K85" s="10"/>
      <c r="L85" s="44">
        <f t="shared" si="2"/>
        <v>0</v>
      </c>
      <c r="M85" s="10"/>
      <c r="N85" s="44">
        <f t="shared" ref="N85:N117" si="21">L85+M85</f>
        <v>0</v>
      </c>
      <c r="O85" s="10"/>
      <c r="P85" s="44">
        <f t="shared" ref="P85:P117" si="22">N85+O85</f>
        <v>0</v>
      </c>
      <c r="Q85" s="10"/>
      <c r="R85" s="44">
        <f t="shared" ref="R85:R117" si="23">P85+Q85</f>
        <v>0</v>
      </c>
      <c r="S85" s="10"/>
      <c r="T85" s="44">
        <f t="shared" ref="T85:T117" si="24">R85+S85</f>
        <v>0</v>
      </c>
      <c r="U85" s="10"/>
      <c r="V85" s="44">
        <f t="shared" ref="V85:V117" si="25">T85+U85</f>
        <v>0</v>
      </c>
      <c r="W85" s="10"/>
      <c r="X85" s="44">
        <f t="shared" ref="X85:X117" si="26">V85+W85</f>
        <v>0</v>
      </c>
    </row>
    <row r="86" spans="1:24" ht="31.5" hidden="1">
      <c r="A86" s="7" t="s">
        <v>26</v>
      </c>
      <c r="B86" s="7" t="s">
        <v>169</v>
      </c>
      <c r="C86" s="7" t="s">
        <v>2</v>
      </c>
      <c r="D86" s="7" t="s">
        <v>57</v>
      </c>
      <c r="E86" s="16" t="s">
        <v>170</v>
      </c>
      <c r="F86" s="11"/>
      <c r="G86" s="11"/>
      <c r="H86" s="44">
        <f t="shared" si="0"/>
        <v>0</v>
      </c>
      <c r="I86" s="11"/>
      <c r="J86" s="44">
        <f t="shared" si="1"/>
        <v>0</v>
      </c>
      <c r="K86" s="11"/>
      <c r="L86" s="44">
        <f t="shared" si="2"/>
        <v>0</v>
      </c>
      <c r="M86" s="11"/>
      <c r="N86" s="44">
        <f t="shared" si="21"/>
        <v>0</v>
      </c>
      <c r="O86" s="11"/>
      <c r="P86" s="44">
        <f t="shared" si="22"/>
        <v>0</v>
      </c>
      <c r="Q86" s="11"/>
      <c r="R86" s="44">
        <f t="shared" si="23"/>
        <v>0</v>
      </c>
      <c r="S86" s="11"/>
      <c r="T86" s="44">
        <f t="shared" si="24"/>
        <v>0</v>
      </c>
      <c r="U86" s="11"/>
      <c r="V86" s="44">
        <f t="shared" si="25"/>
        <v>0</v>
      </c>
      <c r="W86" s="11"/>
      <c r="X86" s="44">
        <f t="shared" si="26"/>
        <v>0</v>
      </c>
    </row>
    <row r="87" spans="1:24" ht="47.25" hidden="1">
      <c r="A87" s="5" t="s">
        <v>0</v>
      </c>
      <c r="B87" s="5" t="s">
        <v>195</v>
      </c>
      <c r="C87" s="5" t="s">
        <v>2</v>
      </c>
      <c r="D87" s="5" t="s">
        <v>57</v>
      </c>
      <c r="E87" s="12" t="s">
        <v>196</v>
      </c>
      <c r="F87" s="27"/>
      <c r="G87" s="27"/>
      <c r="H87" s="44">
        <f t="shared" si="0"/>
        <v>0</v>
      </c>
      <c r="I87" s="27"/>
      <c r="J87" s="44">
        <f t="shared" si="1"/>
        <v>0</v>
      </c>
      <c r="K87" s="27"/>
      <c r="L87" s="44">
        <f t="shared" si="2"/>
        <v>0</v>
      </c>
      <c r="M87" s="27"/>
      <c r="N87" s="44">
        <f t="shared" si="21"/>
        <v>0</v>
      </c>
      <c r="O87" s="27"/>
      <c r="P87" s="44">
        <f t="shared" si="22"/>
        <v>0</v>
      </c>
      <c r="Q87" s="27"/>
      <c r="R87" s="44">
        <f t="shared" si="23"/>
        <v>0</v>
      </c>
      <c r="S87" s="27"/>
      <c r="T87" s="44">
        <f t="shared" si="24"/>
        <v>0</v>
      </c>
      <c r="U87" s="27"/>
      <c r="V87" s="44">
        <f t="shared" si="25"/>
        <v>0</v>
      </c>
      <c r="W87" s="27"/>
      <c r="X87" s="44">
        <f t="shared" si="26"/>
        <v>0</v>
      </c>
    </row>
    <row r="88" spans="1:24" ht="78" hidden="1" customHeight="1">
      <c r="A88" s="7" t="s">
        <v>26</v>
      </c>
      <c r="B88" s="7" t="s">
        <v>198</v>
      </c>
      <c r="C88" s="7" t="s">
        <v>2</v>
      </c>
      <c r="D88" s="7" t="s">
        <v>57</v>
      </c>
      <c r="E88" s="16" t="s">
        <v>197</v>
      </c>
      <c r="F88" s="27"/>
      <c r="G88" s="27"/>
      <c r="H88" s="44">
        <f t="shared" si="0"/>
        <v>0</v>
      </c>
      <c r="I88" s="27"/>
      <c r="J88" s="44">
        <f t="shared" si="1"/>
        <v>0</v>
      </c>
      <c r="K88" s="27"/>
      <c r="L88" s="44">
        <f t="shared" si="2"/>
        <v>0</v>
      </c>
      <c r="M88" s="27"/>
      <c r="N88" s="44">
        <f t="shared" si="21"/>
        <v>0</v>
      </c>
      <c r="O88" s="27"/>
      <c r="P88" s="44">
        <f t="shared" si="22"/>
        <v>0</v>
      </c>
      <c r="Q88" s="27"/>
      <c r="R88" s="44">
        <f t="shared" si="23"/>
        <v>0</v>
      </c>
      <c r="S88" s="27"/>
      <c r="T88" s="44">
        <f t="shared" si="24"/>
        <v>0</v>
      </c>
      <c r="U88" s="27"/>
      <c r="V88" s="44">
        <f t="shared" si="25"/>
        <v>0</v>
      </c>
      <c r="W88" s="27"/>
      <c r="X88" s="44">
        <f t="shared" si="26"/>
        <v>0</v>
      </c>
    </row>
    <row r="89" spans="1:24" ht="31.5" hidden="1">
      <c r="A89" s="36" t="s">
        <v>0</v>
      </c>
      <c r="B89" s="36" t="s">
        <v>199</v>
      </c>
      <c r="C89" s="36" t="s">
        <v>2</v>
      </c>
      <c r="D89" s="36" t="s">
        <v>57</v>
      </c>
      <c r="E89" s="37" t="s">
        <v>66</v>
      </c>
      <c r="F89" s="38"/>
      <c r="G89" s="38"/>
      <c r="H89" s="44">
        <f t="shared" si="0"/>
        <v>0</v>
      </c>
      <c r="I89" s="38"/>
      <c r="J89" s="44">
        <f t="shared" si="1"/>
        <v>0</v>
      </c>
      <c r="K89" s="38"/>
      <c r="L89" s="44">
        <f t="shared" si="2"/>
        <v>0</v>
      </c>
      <c r="M89" s="38"/>
      <c r="N89" s="44">
        <f t="shared" si="21"/>
        <v>0</v>
      </c>
      <c r="O89" s="38"/>
      <c r="P89" s="44">
        <f t="shared" si="22"/>
        <v>0</v>
      </c>
      <c r="Q89" s="38"/>
      <c r="R89" s="44">
        <f t="shared" si="23"/>
        <v>0</v>
      </c>
      <c r="S89" s="38"/>
      <c r="T89" s="44">
        <f t="shared" si="24"/>
        <v>0</v>
      </c>
      <c r="U89" s="38"/>
      <c r="V89" s="44">
        <f t="shared" si="25"/>
        <v>0</v>
      </c>
      <c r="W89" s="38"/>
      <c r="X89" s="44">
        <f t="shared" si="26"/>
        <v>0</v>
      </c>
    </row>
    <row r="90" spans="1:24" ht="46.5" hidden="1" customHeight="1">
      <c r="A90" s="39" t="s">
        <v>56</v>
      </c>
      <c r="B90" s="39" t="s">
        <v>200</v>
      </c>
      <c r="C90" s="39" t="s">
        <v>2</v>
      </c>
      <c r="D90" s="39" t="s">
        <v>57</v>
      </c>
      <c r="E90" s="40" t="s">
        <v>67</v>
      </c>
      <c r="F90" s="27"/>
      <c r="G90" s="27"/>
      <c r="H90" s="44">
        <f t="shared" ref="H90:H143" si="27">F90+G90</f>
        <v>0</v>
      </c>
      <c r="I90" s="27"/>
      <c r="J90" s="44">
        <f t="shared" ref="J90:J136" si="28">H90+I90</f>
        <v>0</v>
      </c>
      <c r="K90" s="27"/>
      <c r="L90" s="44">
        <f t="shared" ref="L90:L136" si="29">J90+K90</f>
        <v>0</v>
      </c>
      <c r="M90" s="27"/>
      <c r="N90" s="44">
        <f t="shared" si="21"/>
        <v>0</v>
      </c>
      <c r="O90" s="27"/>
      <c r="P90" s="44">
        <f t="shared" si="22"/>
        <v>0</v>
      </c>
      <c r="Q90" s="27"/>
      <c r="R90" s="44">
        <f t="shared" si="23"/>
        <v>0</v>
      </c>
      <c r="S90" s="27"/>
      <c r="T90" s="44">
        <f t="shared" si="24"/>
        <v>0</v>
      </c>
      <c r="U90" s="27"/>
      <c r="V90" s="44">
        <f t="shared" si="25"/>
        <v>0</v>
      </c>
      <c r="W90" s="27"/>
      <c r="X90" s="44">
        <f t="shared" si="26"/>
        <v>0</v>
      </c>
    </row>
    <row r="91" spans="1:24" ht="31.5" hidden="1">
      <c r="A91" s="5" t="s">
        <v>0</v>
      </c>
      <c r="B91" s="5" t="s">
        <v>68</v>
      </c>
      <c r="C91" s="5" t="s">
        <v>2</v>
      </c>
      <c r="D91" s="5" t="s">
        <v>57</v>
      </c>
      <c r="E91" s="12" t="s">
        <v>69</v>
      </c>
      <c r="F91" s="11" t="e">
        <f>#REF!+#REF!</f>
        <v>#REF!</v>
      </c>
      <c r="G91" s="11"/>
      <c r="H91" s="44" t="e">
        <f t="shared" si="27"/>
        <v>#REF!</v>
      </c>
      <c r="I91" s="11"/>
      <c r="J91" s="44" t="e">
        <f t="shared" si="28"/>
        <v>#REF!</v>
      </c>
      <c r="K91" s="11"/>
      <c r="L91" s="44" t="e">
        <f t="shared" si="29"/>
        <v>#REF!</v>
      </c>
      <c r="M91" s="11"/>
      <c r="N91" s="44" t="e">
        <f t="shared" si="21"/>
        <v>#REF!</v>
      </c>
      <c r="O91" s="11"/>
      <c r="P91" s="44" t="e">
        <f t="shared" si="22"/>
        <v>#REF!</v>
      </c>
      <c r="Q91" s="11"/>
      <c r="R91" s="44" t="e">
        <f t="shared" si="23"/>
        <v>#REF!</v>
      </c>
      <c r="S91" s="11"/>
      <c r="T91" s="44" t="e">
        <f t="shared" si="24"/>
        <v>#REF!</v>
      </c>
      <c r="U91" s="11"/>
      <c r="V91" s="44" t="e">
        <f t="shared" si="25"/>
        <v>#REF!</v>
      </c>
      <c r="W91" s="11"/>
      <c r="X91" s="44" t="e">
        <f t="shared" si="26"/>
        <v>#REF!</v>
      </c>
    </row>
    <row r="92" spans="1:24" ht="31.5" hidden="1">
      <c r="A92" s="7" t="s">
        <v>26</v>
      </c>
      <c r="B92" s="7" t="s">
        <v>70</v>
      </c>
      <c r="C92" s="7" t="s">
        <v>2</v>
      </c>
      <c r="D92" s="7" t="s">
        <v>57</v>
      </c>
      <c r="E92" s="16" t="s">
        <v>71</v>
      </c>
      <c r="F92" s="11" t="e">
        <f>#REF!+#REF!</f>
        <v>#REF!</v>
      </c>
      <c r="G92" s="11"/>
      <c r="H92" s="44" t="e">
        <f t="shared" si="27"/>
        <v>#REF!</v>
      </c>
      <c r="I92" s="11"/>
      <c r="J92" s="44" t="e">
        <f t="shared" si="28"/>
        <v>#REF!</v>
      </c>
      <c r="K92" s="11"/>
      <c r="L92" s="44" t="e">
        <f t="shared" si="29"/>
        <v>#REF!</v>
      </c>
      <c r="M92" s="11"/>
      <c r="N92" s="44" t="e">
        <f t="shared" si="21"/>
        <v>#REF!</v>
      </c>
      <c r="O92" s="11"/>
      <c r="P92" s="44" t="e">
        <f t="shared" si="22"/>
        <v>#REF!</v>
      </c>
      <c r="Q92" s="11"/>
      <c r="R92" s="44" t="e">
        <f t="shared" si="23"/>
        <v>#REF!</v>
      </c>
      <c r="S92" s="11"/>
      <c r="T92" s="44" t="e">
        <f t="shared" si="24"/>
        <v>#REF!</v>
      </c>
      <c r="U92" s="11"/>
      <c r="V92" s="44" t="e">
        <f t="shared" si="25"/>
        <v>#REF!</v>
      </c>
      <c r="W92" s="11"/>
      <c r="X92" s="44" t="e">
        <f t="shared" si="26"/>
        <v>#REF!</v>
      </c>
    </row>
    <row r="93" spans="1:24" ht="30" customHeight="1">
      <c r="A93" s="5" t="s">
        <v>0</v>
      </c>
      <c r="B93" s="5" t="s">
        <v>201</v>
      </c>
      <c r="C93" s="5" t="s">
        <v>2</v>
      </c>
      <c r="D93" s="5" t="s">
        <v>57</v>
      </c>
      <c r="E93" s="35" t="s">
        <v>72</v>
      </c>
      <c r="F93" s="10">
        <f>F94+F95+F96+F97+F99</f>
        <v>6349.4</v>
      </c>
      <c r="G93" s="10">
        <f>G94+G95+G96+G97+G99</f>
        <v>0</v>
      </c>
      <c r="H93" s="46">
        <f t="shared" si="27"/>
        <v>6349.4</v>
      </c>
      <c r="I93" s="10">
        <f>I94+I95+I96+I97+I99</f>
        <v>0</v>
      </c>
      <c r="J93" s="46">
        <f t="shared" si="28"/>
        <v>6349.4</v>
      </c>
      <c r="K93" s="10">
        <f>K94+K95+K96+K97+K99</f>
        <v>0</v>
      </c>
      <c r="L93" s="46">
        <f t="shared" si="29"/>
        <v>6349.4</v>
      </c>
      <c r="M93" s="10">
        <f>M94+M95+M96+M97+M99</f>
        <v>0</v>
      </c>
      <c r="N93" s="46">
        <f t="shared" si="21"/>
        <v>6349.4</v>
      </c>
      <c r="O93" s="10">
        <f>O94+O95+O96+O97+O99</f>
        <v>0</v>
      </c>
      <c r="P93" s="46">
        <f t="shared" si="22"/>
        <v>6349.4</v>
      </c>
      <c r="Q93" s="10">
        <f>Q94+Q95+Q96+Q97+Q99</f>
        <v>-492.69999999999993</v>
      </c>
      <c r="R93" s="46">
        <f t="shared" si="23"/>
        <v>5856.7</v>
      </c>
      <c r="S93" s="10">
        <f>S94+S95+S96+S97+S99</f>
        <v>0</v>
      </c>
      <c r="T93" s="46">
        <f t="shared" si="24"/>
        <v>5856.7</v>
      </c>
      <c r="U93" s="10">
        <f>U94+U95+U96+U97+U99</f>
        <v>0</v>
      </c>
      <c r="V93" s="46">
        <f t="shared" si="25"/>
        <v>5856.7</v>
      </c>
      <c r="W93" s="10">
        <f>W94+W95+W96+W97+W99</f>
        <v>-106.6</v>
      </c>
      <c r="X93" s="46">
        <f t="shared" si="26"/>
        <v>5750.0999999999995</v>
      </c>
    </row>
    <row r="94" spans="1:24" ht="31.5">
      <c r="A94" s="7" t="s">
        <v>34</v>
      </c>
      <c r="B94" s="7" t="s">
        <v>202</v>
      </c>
      <c r="C94" s="7" t="s">
        <v>2</v>
      </c>
      <c r="D94" s="7" t="s">
        <v>57</v>
      </c>
      <c r="E94" s="16" t="s">
        <v>73</v>
      </c>
      <c r="F94" s="11">
        <v>900</v>
      </c>
      <c r="G94" s="11"/>
      <c r="H94" s="44">
        <f t="shared" si="27"/>
        <v>900</v>
      </c>
      <c r="I94" s="11"/>
      <c r="J94" s="44">
        <f t="shared" si="28"/>
        <v>900</v>
      </c>
      <c r="K94" s="11"/>
      <c r="L94" s="44">
        <f t="shared" si="29"/>
        <v>900</v>
      </c>
      <c r="M94" s="11">
        <v>-445.6</v>
      </c>
      <c r="N94" s="44">
        <f t="shared" si="21"/>
        <v>454.4</v>
      </c>
      <c r="O94" s="11"/>
      <c r="P94" s="44">
        <f t="shared" si="22"/>
        <v>454.4</v>
      </c>
      <c r="Q94" s="11"/>
      <c r="R94" s="44">
        <f t="shared" si="23"/>
        <v>454.4</v>
      </c>
      <c r="S94" s="11"/>
      <c r="T94" s="44">
        <f t="shared" si="24"/>
        <v>454.4</v>
      </c>
      <c r="U94" s="11"/>
      <c r="V94" s="44">
        <f t="shared" si="25"/>
        <v>454.4</v>
      </c>
      <c r="W94" s="11">
        <v>-13.6</v>
      </c>
      <c r="X94" s="44">
        <f t="shared" si="26"/>
        <v>440.79999999999995</v>
      </c>
    </row>
    <row r="95" spans="1:24" ht="31.5">
      <c r="A95" s="7" t="s">
        <v>35</v>
      </c>
      <c r="B95" s="7" t="s">
        <v>202</v>
      </c>
      <c r="C95" s="7" t="s">
        <v>2</v>
      </c>
      <c r="D95" s="7" t="s">
        <v>57</v>
      </c>
      <c r="E95" s="16" t="s">
        <v>73</v>
      </c>
      <c r="F95" s="11">
        <v>1950</v>
      </c>
      <c r="G95" s="11"/>
      <c r="H95" s="44">
        <f t="shared" si="27"/>
        <v>1950</v>
      </c>
      <c r="I95" s="11"/>
      <c r="J95" s="44">
        <f t="shared" si="28"/>
        <v>1950</v>
      </c>
      <c r="K95" s="11"/>
      <c r="L95" s="44">
        <f t="shared" si="29"/>
        <v>1950</v>
      </c>
      <c r="M95" s="11"/>
      <c r="N95" s="44">
        <f t="shared" si="21"/>
        <v>1950</v>
      </c>
      <c r="O95" s="11"/>
      <c r="P95" s="44">
        <f t="shared" si="22"/>
        <v>1950</v>
      </c>
      <c r="Q95" s="11">
        <v>-318.89999999999998</v>
      </c>
      <c r="R95" s="44">
        <f t="shared" si="23"/>
        <v>1631.1</v>
      </c>
      <c r="S95" s="11"/>
      <c r="T95" s="44">
        <f t="shared" si="24"/>
        <v>1631.1</v>
      </c>
      <c r="U95" s="11"/>
      <c r="V95" s="44">
        <f t="shared" si="25"/>
        <v>1631.1</v>
      </c>
      <c r="W95" s="11"/>
      <c r="X95" s="44">
        <f t="shared" si="26"/>
        <v>1631.1</v>
      </c>
    </row>
    <row r="96" spans="1:24" ht="31.5">
      <c r="A96" s="7" t="s">
        <v>63</v>
      </c>
      <c r="B96" s="7" t="s">
        <v>202</v>
      </c>
      <c r="C96" s="7" t="s">
        <v>2</v>
      </c>
      <c r="D96" s="7" t="s">
        <v>57</v>
      </c>
      <c r="E96" s="16" t="s">
        <v>73</v>
      </c>
      <c r="F96" s="11">
        <v>424</v>
      </c>
      <c r="G96" s="11"/>
      <c r="H96" s="44">
        <f t="shared" si="27"/>
        <v>424</v>
      </c>
      <c r="I96" s="11"/>
      <c r="J96" s="44">
        <f t="shared" si="28"/>
        <v>424</v>
      </c>
      <c r="K96" s="11"/>
      <c r="L96" s="44">
        <f t="shared" si="29"/>
        <v>424</v>
      </c>
      <c r="M96" s="11"/>
      <c r="N96" s="44">
        <f t="shared" si="21"/>
        <v>424</v>
      </c>
      <c r="O96" s="11"/>
      <c r="P96" s="44">
        <f t="shared" si="22"/>
        <v>424</v>
      </c>
      <c r="Q96" s="11">
        <v>-26.2</v>
      </c>
      <c r="R96" s="44">
        <f t="shared" si="23"/>
        <v>397.8</v>
      </c>
      <c r="S96" s="11"/>
      <c r="T96" s="44">
        <f t="shared" si="24"/>
        <v>397.8</v>
      </c>
      <c r="U96" s="11"/>
      <c r="V96" s="44">
        <f t="shared" si="25"/>
        <v>397.8</v>
      </c>
      <c r="W96" s="11">
        <v>-48.9</v>
      </c>
      <c r="X96" s="44">
        <f t="shared" si="26"/>
        <v>348.90000000000003</v>
      </c>
    </row>
    <row r="97" spans="1:24" ht="45" customHeight="1">
      <c r="A97" s="7" t="s">
        <v>56</v>
      </c>
      <c r="B97" s="7" t="s">
        <v>202</v>
      </c>
      <c r="C97" s="7" t="s">
        <v>2</v>
      </c>
      <c r="D97" s="7" t="s">
        <v>57</v>
      </c>
      <c r="E97" s="16" t="s">
        <v>73</v>
      </c>
      <c r="F97" s="11">
        <v>1114.2</v>
      </c>
      <c r="G97" s="11"/>
      <c r="H97" s="44">
        <f t="shared" si="27"/>
        <v>1114.2</v>
      </c>
      <c r="I97" s="11"/>
      <c r="J97" s="44">
        <f t="shared" si="28"/>
        <v>1114.2</v>
      </c>
      <c r="K97" s="11"/>
      <c r="L97" s="44">
        <f t="shared" si="29"/>
        <v>1114.2</v>
      </c>
      <c r="M97" s="11"/>
      <c r="N97" s="44">
        <f t="shared" si="21"/>
        <v>1114.2</v>
      </c>
      <c r="O97" s="11"/>
      <c r="P97" s="44">
        <f t="shared" si="22"/>
        <v>1114.2</v>
      </c>
      <c r="Q97" s="11"/>
      <c r="R97" s="44">
        <f t="shared" si="23"/>
        <v>1114.2</v>
      </c>
      <c r="S97" s="11"/>
      <c r="T97" s="44">
        <f t="shared" si="24"/>
        <v>1114.2</v>
      </c>
      <c r="U97" s="11"/>
      <c r="V97" s="44">
        <f t="shared" si="25"/>
        <v>1114.2</v>
      </c>
      <c r="W97" s="11">
        <v>-0.4</v>
      </c>
      <c r="X97" s="44">
        <f t="shared" si="26"/>
        <v>1113.8</v>
      </c>
    </row>
    <row r="98" spans="1:24" ht="0.75" hidden="1" customHeight="1">
      <c r="A98" s="7" t="s">
        <v>64</v>
      </c>
      <c r="B98" s="7" t="s">
        <v>202</v>
      </c>
      <c r="C98" s="7" t="s">
        <v>2</v>
      </c>
      <c r="D98" s="7" t="s">
        <v>57</v>
      </c>
      <c r="E98" s="16" t="s">
        <v>73</v>
      </c>
      <c r="F98" s="11"/>
      <c r="G98" s="11"/>
      <c r="H98" s="44">
        <f t="shared" si="27"/>
        <v>0</v>
      </c>
      <c r="I98" s="11"/>
      <c r="J98" s="44">
        <f t="shared" si="28"/>
        <v>0</v>
      </c>
      <c r="K98" s="11"/>
      <c r="L98" s="44">
        <f t="shared" si="29"/>
        <v>0</v>
      </c>
      <c r="M98" s="11"/>
      <c r="N98" s="44">
        <f t="shared" si="21"/>
        <v>0</v>
      </c>
      <c r="O98" s="11"/>
      <c r="P98" s="44">
        <f t="shared" si="22"/>
        <v>0</v>
      </c>
      <c r="Q98" s="11"/>
      <c r="R98" s="44">
        <f t="shared" si="23"/>
        <v>0</v>
      </c>
      <c r="S98" s="11"/>
      <c r="T98" s="44">
        <f t="shared" si="24"/>
        <v>0</v>
      </c>
      <c r="U98" s="11"/>
      <c r="V98" s="44">
        <f t="shared" si="25"/>
        <v>0</v>
      </c>
      <c r="W98" s="11"/>
      <c r="X98" s="44">
        <f t="shared" si="26"/>
        <v>0</v>
      </c>
    </row>
    <row r="99" spans="1:24" ht="31.5">
      <c r="A99" s="7" t="s">
        <v>26</v>
      </c>
      <c r="B99" s="7" t="s">
        <v>202</v>
      </c>
      <c r="C99" s="7" t="s">
        <v>2</v>
      </c>
      <c r="D99" s="7" t="s">
        <v>57</v>
      </c>
      <c r="E99" s="16" t="s">
        <v>73</v>
      </c>
      <c r="F99" s="11">
        <v>1961.2</v>
      </c>
      <c r="G99" s="11"/>
      <c r="H99" s="44">
        <f t="shared" si="27"/>
        <v>1961.2</v>
      </c>
      <c r="I99" s="11"/>
      <c r="J99" s="44">
        <f t="shared" si="28"/>
        <v>1961.2</v>
      </c>
      <c r="K99" s="11"/>
      <c r="L99" s="44">
        <f t="shared" si="29"/>
        <v>1961.2</v>
      </c>
      <c r="M99" s="11">
        <v>445.6</v>
      </c>
      <c r="N99" s="44">
        <f t="shared" si="21"/>
        <v>2406.8000000000002</v>
      </c>
      <c r="O99" s="11"/>
      <c r="P99" s="44">
        <f t="shared" si="22"/>
        <v>2406.8000000000002</v>
      </c>
      <c r="Q99" s="11">
        <v>-147.6</v>
      </c>
      <c r="R99" s="44">
        <f t="shared" si="23"/>
        <v>2259.2000000000003</v>
      </c>
      <c r="S99" s="11"/>
      <c r="T99" s="44">
        <f t="shared" si="24"/>
        <v>2259.2000000000003</v>
      </c>
      <c r="U99" s="11"/>
      <c r="V99" s="44">
        <f t="shared" si="25"/>
        <v>2259.2000000000003</v>
      </c>
      <c r="W99" s="11">
        <v>-43.7</v>
      </c>
      <c r="X99" s="44">
        <f t="shared" si="26"/>
        <v>2215.5000000000005</v>
      </c>
    </row>
    <row r="100" spans="1:24" ht="30" customHeight="1">
      <c r="A100" s="5" t="s">
        <v>0</v>
      </c>
      <c r="B100" s="5" t="s">
        <v>203</v>
      </c>
      <c r="C100" s="5" t="s">
        <v>2</v>
      </c>
      <c r="D100" s="5" t="s">
        <v>57</v>
      </c>
      <c r="E100" s="35" t="s">
        <v>175</v>
      </c>
      <c r="F100" s="10">
        <f>F101</f>
        <v>3034</v>
      </c>
      <c r="G100" s="10">
        <f>G101</f>
        <v>0</v>
      </c>
      <c r="H100" s="46">
        <f t="shared" si="27"/>
        <v>3034</v>
      </c>
      <c r="I100" s="10">
        <f>I101</f>
        <v>0</v>
      </c>
      <c r="J100" s="46">
        <f t="shared" si="28"/>
        <v>3034</v>
      </c>
      <c r="K100" s="10">
        <f>K101</f>
        <v>0</v>
      </c>
      <c r="L100" s="46">
        <f t="shared" si="29"/>
        <v>3034</v>
      </c>
      <c r="M100" s="10">
        <f>M101</f>
        <v>0</v>
      </c>
      <c r="N100" s="46">
        <f t="shared" si="21"/>
        <v>3034</v>
      </c>
      <c r="O100" s="10">
        <f>O101</f>
        <v>0</v>
      </c>
      <c r="P100" s="46">
        <f t="shared" si="22"/>
        <v>3034</v>
      </c>
      <c r="Q100" s="10">
        <f>Q101</f>
        <v>440</v>
      </c>
      <c r="R100" s="46">
        <f t="shared" si="23"/>
        <v>3474</v>
      </c>
      <c r="S100" s="10">
        <f>S101</f>
        <v>65</v>
      </c>
      <c r="T100" s="46">
        <f t="shared" si="24"/>
        <v>3539</v>
      </c>
      <c r="U100" s="10">
        <f>U101</f>
        <v>0</v>
      </c>
      <c r="V100" s="46">
        <f t="shared" si="25"/>
        <v>3539</v>
      </c>
      <c r="W100" s="10">
        <f>W101</f>
        <v>-87</v>
      </c>
      <c r="X100" s="46">
        <f t="shared" si="26"/>
        <v>3452</v>
      </c>
    </row>
    <row r="101" spans="1:24" ht="33" customHeight="1">
      <c r="A101" s="7" t="s">
        <v>35</v>
      </c>
      <c r="B101" s="7" t="s">
        <v>204</v>
      </c>
      <c r="C101" s="7" t="s">
        <v>2</v>
      </c>
      <c r="D101" s="7" t="s">
        <v>57</v>
      </c>
      <c r="E101" s="16" t="s">
        <v>176</v>
      </c>
      <c r="F101" s="11">
        <v>3034</v>
      </c>
      <c r="G101" s="11"/>
      <c r="H101" s="44">
        <f t="shared" si="27"/>
        <v>3034</v>
      </c>
      <c r="I101" s="11"/>
      <c r="J101" s="44">
        <f t="shared" si="28"/>
        <v>3034</v>
      </c>
      <c r="K101" s="11"/>
      <c r="L101" s="44">
        <f t="shared" si="29"/>
        <v>3034</v>
      </c>
      <c r="M101" s="11"/>
      <c r="N101" s="44">
        <f t="shared" si="21"/>
        <v>3034</v>
      </c>
      <c r="O101" s="11"/>
      <c r="P101" s="44">
        <f t="shared" si="22"/>
        <v>3034</v>
      </c>
      <c r="Q101" s="11">
        <v>440</v>
      </c>
      <c r="R101" s="44">
        <f t="shared" si="23"/>
        <v>3474</v>
      </c>
      <c r="S101" s="11">
        <v>65</v>
      </c>
      <c r="T101" s="44">
        <f t="shared" si="24"/>
        <v>3539</v>
      </c>
      <c r="U101" s="11"/>
      <c r="V101" s="44">
        <f t="shared" si="25"/>
        <v>3539</v>
      </c>
      <c r="W101" s="11">
        <v>-87</v>
      </c>
      <c r="X101" s="44">
        <f t="shared" si="26"/>
        <v>3452</v>
      </c>
    </row>
    <row r="102" spans="1:24" ht="48.75" customHeight="1">
      <c r="A102" s="5" t="s">
        <v>0</v>
      </c>
      <c r="B102" s="5" t="s">
        <v>205</v>
      </c>
      <c r="C102" s="5" t="s">
        <v>2</v>
      </c>
      <c r="D102" s="5" t="s">
        <v>57</v>
      </c>
      <c r="E102" s="12" t="s">
        <v>177</v>
      </c>
      <c r="F102" s="10">
        <f>F103</f>
        <v>679.5</v>
      </c>
      <c r="G102" s="10">
        <f>G103</f>
        <v>-46.6</v>
      </c>
      <c r="H102" s="46">
        <f t="shared" si="27"/>
        <v>632.9</v>
      </c>
      <c r="I102" s="10">
        <f>I103</f>
        <v>0</v>
      </c>
      <c r="J102" s="46">
        <f t="shared" si="28"/>
        <v>632.9</v>
      </c>
      <c r="K102" s="10">
        <f>K103</f>
        <v>0</v>
      </c>
      <c r="L102" s="46">
        <f t="shared" si="29"/>
        <v>632.9</v>
      </c>
      <c r="M102" s="10">
        <f>M103</f>
        <v>0</v>
      </c>
      <c r="N102" s="46">
        <f t="shared" si="21"/>
        <v>632.9</v>
      </c>
      <c r="O102" s="10">
        <f>O103</f>
        <v>0</v>
      </c>
      <c r="P102" s="46">
        <f t="shared" si="22"/>
        <v>632.9</v>
      </c>
      <c r="Q102" s="10">
        <f>Q103</f>
        <v>0</v>
      </c>
      <c r="R102" s="46">
        <f t="shared" si="23"/>
        <v>632.9</v>
      </c>
      <c r="S102" s="10">
        <f>S103</f>
        <v>0</v>
      </c>
      <c r="T102" s="46">
        <f t="shared" si="24"/>
        <v>632.9</v>
      </c>
      <c r="U102" s="10">
        <f>U103</f>
        <v>0</v>
      </c>
      <c r="V102" s="46">
        <f t="shared" si="25"/>
        <v>632.9</v>
      </c>
      <c r="W102" s="10">
        <f>W103</f>
        <v>-129</v>
      </c>
      <c r="X102" s="46">
        <f t="shared" si="26"/>
        <v>503.9</v>
      </c>
    </row>
    <row r="103" spans="1:24" ht="48" customHeight="1">
      <c r="A103" s="7" t="s">
        <v>35</v>
      </c>
      <c r="B103" s="7" t="s">
        <v>206</v>
      </c>
      <c r="C103" s="7" t="s">
        <v>2</v>
      </c>
      <c r="D103" s="7" t="s">
        <v>57</v>
      </c>
      <c r="E103" s="16" t="s">
        <v>230</v>
      </c>
      <c r="F103" s="11">
        <v>679.5</v>
      </c>
      <c r="G103" s="11">
        <v>-46.6</v>
      </c>
      <c r="H103" s="44">
        <f t="shared" si="27"/>
        <v>632.9</v>
      </c>
      <c r="I103" s="11"/>
      <c r="J103" s="44">
        <f t="shared" si="28"/>
        <v>632.9</v>
      </c>
      <c r="K103" s="11"/>
      <c r="L103" s="44">
        <f t="shared" si="29"/>
        <v>632.9</v>
      </c>
      <c r="M103" s="11"/>
      <c r="N103" s="44">
        <f t="shared" si="21"/>
        <v>632.9</v>
      </c>
      <c r="O103" s="11"/>
      <c r="P103" s="44">
        <f t="shared" si="22"/>
        <v>632.9</v>
      </c>
      <c r="Q103" s="11"/>
      <c r="R103" s="44">
        <f t="shared" si="23"/>
        <v>632.9</v>
      </c>
      <c r="S103" s="11"/>
      <c r="T103" s="44">
        <f t="shared" si="24"/>
        <v>632.9</v>
      </c>
      <c r="U103" s="11"/>
      <c r="V103" s="44">
        <f t="shared" si="25"/>
        <v>632.9</v>
      </c>
      <c r="W103" s="11">
        <v>-129</v>
      </c>
      <c r="X103" s="44">
        <f t="shared" si="26"/>
        <v>503.9</v>
      </c>
    </row>
    <row r="104" spans="1:24" ht="0.75" hidden="1" customHeight="1">
      <c r="A104" s="5" t="s">
        <v>0</v>
      </c>
      <c r="B104" s="5" t="s">
        <v>74</v>
      </c>
      <c r="C104" s="5" t="s">
        <v>2</v>
      </c>
      <c r="D104" s="5" t="s">
        <v>57</v>
      </c>
      <c r="E104" s="12" t="s">
        <v>75</v>
      </c>
      <c r="F104" s="10" t="e">
        <f>#REF!+#REF!</f>
        <v>#REF!</v>
      </c>
      <c r="G104" s="10"/>
      <c r="H104" s="44" t="e">
        <f t="shared" si="27"/>
        <v>#REF!</v>
      </c>
      <c r="I104" s="10"/>
      <c r="J104" s="44" t="e">
        <f t="shared" si="28"/>
        <v>#REF!</v>
      </c>
      <c r="K104" s="10"/>
      <c r="L104" s="44" t="e">
        <f t="shared" si="29"/>
        <v>#REF!</v>
      </c>
      <c r="M104" s="10"/>
      <c r="N104" s="44" t="e">
        <f t="shared" si="21"/>
        <v>#REF!</v>
      </c>
      <c r="O104" s="10"/>
      <c r="P104" s="44" t="e">
        <f t="shared" si="22"/>
        <v>#REF!</v>
      </c>
      <c r="Q104" s="10"/>
      <c r="R104" s="44" t="e">
        <f t="shared" si="23"/>
        <v>#REF!</v>
      </c>
      <c r="S104" s="10"/>
      <c r="T104" s="44" t="e">
        <f t="shared" si="24"/>
        <v>#REF!</v>
      </c>
      <c r="U104" s="10"/>
      <c r="V104" s="44" t="e">
        <f t="shared" si="25"/>
        <v>#REF!</v>
      </c>
      <c r="W104" s="10"/>
      <c r="X104" s="44" t="e">
        <f t="shared" si="26"/>
        <v>#REF!</v>
      </c>
    </row>
    <row r="105" spans="1:24" ht="65.25" hidden="1" customHeight="1">
      <c r="A105" s="7" t="s">
        <v>26</v>
      </c>
      <c r="B105" s="7" t="s">
        <v>76</v>
      </c>
      <c r="C105" s="7" t="s">
        <v>2</v>
      </c>
      <c r="D105" s="7" t="s">
        <v>57</v>
      </c>
      <c r="E105" s="16" t="s">
        <v>77</v>
      </c>
      <c r="F105" s="11" t="e">
        <f>#REF!+#REF!</f>
        <v>#REF!</v>
      </c>
      <c r="G105" s="11"/>
      <c r="H105" s="44" t="e">
        <f t="shared" si="27"/>
        <v>#REF!</v>
      </c>
      <c r="I105" s="11"/>
      <c r="J105" s="44" t="e">
        <f t="shared" si="28"/>
        <v>#REF!</v>
      </c>
      <c r="K105" s="11"/>
      <c r="L105" s="44" t="e">
        <f t="shared" si="29"/>
        <v>#REF!</v>
      </c>
      <c r="M105" s="11"/>
      <c r="N105" s="44" t="e">
        <f t="shared" si="21"/>
        <v>#REF!</v>
      </c>
      <c r="O105" s="11"/>
      <c r="P105" s="44" t="e">
        <f t="shared" si="22"/>
        <v>#REF!</v>
      </c>
      <c r="Q105" s="11"/>
      <c r="R105" s="44" t="e">
        <f t="shared" si="23"/>
        <v>#REF!</v>
      </c>
      <c r="S105" s="11"/>
      <c r="T105" s="44" t="e">
        <f t="shared" si="24"/>
        <v>#REF!</v>
      </c>
      <c r="U105" s="11"/>
      <c r="V105" s="44" t="e">
        <f t="shared" si="25"/>
        <v>#REF!</v>
      </c>
      <c r="W105" s="11"/>
      <c r="X105" s="44" t="e">
        <f t="shared" si="26"/>
        <v>#REF!</v>
      </c>
    </row>
    <row r="106" spans="1:24" ht="99" hidden="1" customHeight="1">
      <c r="A106" s="5" t="s">
        <v>0</v>
      </c>
      <c r="B106" s="5" t="s">
        <v>207</v>
      </c>
      <c r="C106" s="5" t="s">
        <v>2</v>
      </c>
      <c r="D106" s="5" t="s">
        <v>57</v>
      </c>
      <c r="E106" s="12" t="s">
        <v>78</v>
      </c>
      <c r="F106" s="10">
        <f>F107</f>
        <v>0</v>
      </c>
      <c r="G106" s="10"/>
      <c r="H106" s="44">
        <f t="shared" si="27"/>
        <v>0</v>
      </c>
      <c r="I106" s="10"/>
      <c r="J106" s="44">
        <f t="shared" si="28"/>
        <v>0</v>
      </c>
      <c r="K106" s="10"/>
      <c r="L106" s="44">
        <f t="shared" si="29"/>
        <v>0</v>
      </c>
      <c r="M106" s="10"/>
      <c r="N106" s="44">
        <f t="shared" si="21"/>
        <v>0</v>
      </c>
      <c r="O106" s="10"/>
      <c r="P106" s="44">
        <f t="shared" si="22"/>
        <v>0</v>
      </c>
      <c r="Q106" s="10"/>
      <c r="R106" s="44">
        <f t="shared" si="23"/>
        <v>0</v>
      </c>
      <c r="S106" s="10"/>
      <c r="T106" s="44">
        <f t="shared" si="24"/>
        <v>0</v>
      </c>
      <c r="U106" s="10"/>
      <c r="V106" s="44">
        <f t="shared" si="25"/>
        <v>0</v>
      </c>
      <c r="W106" s="10"/>
      <c r="X106" s="44">
        <f t="shared" si="26"/>
        <v>0</v>
      </c>
    </row>
    <row r="107" spans="1:24" ht="39.75" hidden="1" customHeight="1">
      <c r="A107" s="7" t="s">
        <v>26</v>
      </c>
      <c r="B107" s="7" t="s">
        <v>208</v>
      </c>
      <c r="C107" s="7" t="s">
        <v>2</v>
      </c>
      <c r="D107" s="7" t="s">
        <v>57</v>
      </c>
      <c r="E107" s="16" t="s">
        <v>79</v>
      </c>
      <c r="F107" s="27"/>
      <c r="G107" s="27"/>
      <c r="H107" s="44">
        <f t="shared" si="27"/>
        <v>0</v>
      </c>
      <c r="I107" s="27"/>
      <c r="J107" s="44">
        <f t="shared" si="28"/>
        <v>0</v>
      </c>
      <c r="K107" s="27"/>
      <c r="L107" s="44">
        <f t="shared" si="29"/>
        <v>0</v>
      </c>
      <c r="M107" s="27"/>
      <c r="N107" s="44">
        <f t="shared" si="21"/>
        <v>0</v>
      </c>
      <c r="O107" s="27"/>
      <c r="P107" s="44">
        <f t="shared" si="22"/>
        <v>0</v>
      </c>
      <c r="Q107" s="27"/>
      <c r="R107" s="44">
        <f t="shared" si="23"/>
        <v>0</v>
      </c>
      <c r="S107" s="27"/>
      <c r="T107" s="44">
        <f t="shared" si="24"/>
        <v>0</v>
      </c>
      <c r="U107" s="27"/>
      <c r="V107" s="44">
        <f t="shared" si="25"/>
        <v>0</v>
      </c>
      <c r="W107" s="27"/>
      <c r="X107" s="44">
        <f t="shared" si="26"/>
        <v>0</v>
      </c>
    </row>
    <row r="108" spans="1:24" ht="47.25" hidden="1">
      <c r="A108" s="5" t="s">
        <v>0</v>
      </c>
      <c r="B108" s="5" t="s">
        <v>80</v>
      </c>
      <c r="C108" s="5" t="s">
        <v>2</v>
      </c>
      <c r="D108" s="5" t="s">
        <v>0</v>
      </c>
      <c r="E108" s="12" t="s">
        <v>81</v>
      </c>
      <c r="F108" s="10" t="e">
        <f>#REF!+#REF!</f>
        <v>#REF!</v>
      </c>
      <c r="G108" s="10"/>
      <c r="H108" s="44" t="e">
        <f t="shared" si="27"/>
        <v>#REF!</v>
      </c>
      <c r="I108" s="10"/>
      <c r="J108" s="44" t="e">
        <f t="shared" si="28"/>
        <v>#REF!</v>
      </c>
      <c r="K108" s="10"/>
      <c r="L108" s="44" t="e">
        <f t="shared" si="29"/>
        <v>#REF!</v>
      </c>
      <c r="M108" s="10"/>
      <c r="N108" s="44" t="e">
        <f t="shared" si="21"/>
        <v>#REF!</v>
      </c>
      <c r="O108" s="10"/>
      <c r="P108" s="44" t="e">
        <f t="shared" si="22"/>
        <v>#REF!</v>
      </c>
      <c r="Q108" s="10"/>
      <c r="R108" s="44" t="e">
        <f t="shared" si="23"/>
        <v>#REF!</v>
      </c>
      <c r="S108" s="10"/>
      <c r="T108" s="44" t="e">
        <f t="shared" si="24"/>
        <v>#REF!</v>
      </c>
      <c r="U108" s="10"/>
      <c r="V108" s="44" t="e">
        <f t="shared" si="25"/>
        <v>#REF!</v>
      </c>
      <c r="W108" s="10"/>
      <c r="X108" s="44" t="e">
        <f t="shared" si="26"/>
        <v>#REF!</v>
      </c>
    </row>
    <row r="109" spans="1:24" ht="47.25" hidden="1">
      <c r="A109" s="7" t="s">
        <v>26</v>
      </c>
      <c r="B109" s="7" t="s">
        <v>82</v>
      </c>
      <c r="C109" s="7" t="s">
        <v>2</v>
      </c>
      <c r="D109" s="7" t="s">
        <v>57</v>
      </c>
      <c r="E109" s="16" t="s">
        <v>83</v>
      </c>
      <c r="F109" s="11" t="e">
        <f>#REF!+#REF!</f>
        <v>#REF!</v>
      </c>
      <c r="G109" s="11"/>
      <c r="H109" s="44" t="e">
        <f t="shared" si="27"/>
        <v>#REF!</v>
      </c>
      <c r="I109" s="11"/>
      <c r="J109" s="44" t="e">
        <f t="shared" si="28"/>
        <v>#REF!</v>
      </c>
      <c r="K109" s="11"/>
      <c r="L109" s="44" t="e">
        <f t="shared" si="29"/>
        <v>#REF!</v>
      </c>
      <c r="M109" s="11"/>
      <c r="N109" s="44" t="e">
        <f t="shared" si="21"/>
        <v>#REF!</v>
      </c>
      <c r="O109" s="11"/>
      <c r="P109" s="44" t="e">
        <f t="shared" si="22"/>
        <v>#REF!</v>
      </c>
      <c r="Q109" s="11"/>
      <c r="R109" s="44" t="e">
        <f t="shared" si="23"/>
        <v>#REF!</v>
      </c>
      <c r="S109" s="11"/>
      <c r="T109" s="44" t="e">
        <f t="shared" si="24"/>
        <v>#REF!</v>
      </c>
      <c r="U109" s="11"/>
      <c r="V109" s="44" t="e">
        <f t="shared" si="25"/>
        <v>#REF!</v>
      </c>
      <c r="W109" s="11"/>
      <c r="X109" s="44" t="e">
        <f t="shared" si="26"/>
        <v>#REF!</v>
      </c>
    </row>
    <row r="110" spans="1:24" ht="63" hidden="1">
      <c r="A110" s="5" t="s">
        <v>0</v>
      </c>
      <c r="B110" s="5" t="s">
        <v>209</v>
      </c>
      <c r="C110" s="5" t="s">
        <v>2</v>
      </c>
      <c r="D110" s="5" t="s">
        <v>57</v>
      </c>
      <c r="E110" s="12" t="s">
        <v>211</v>
      </c>
      <c r="F110" s="10">
        <f>F111</f>
        <v>0</v>
      </c>
      <c r="G110" s="10"/>
      <c r="H110" s="44">
        <f t="shared" si="27"/>
        <v>0</v>
      </c>
      <c r="I110" s="10"/>
      <c r="J110" s="44">
        <f t="shared" si="28"/>
        <v>0</v>
      </c>
      <c r="K110" s="10"/>
      <c r="L110" s="44">
        <f t="shared" si="29"/>
        <v>0</v>
      </c>
      <c r="M110" s="10"/>
      <c r="N110" s="44">
        <f t="shared" si="21"/>
        <v>0</v>
      </c>
      <c r="O110" s="10"/>
      <c r="P110" s="44">
        <f t="shared" si="22"/>
        <v>0</v>
      </c>
      <c r="Q110" s="10"/>
      <c r="R110" s="44">
        <f t="shared" si="23"/>
        <v>0</v>
      </c>
      <c r="S110" s="10"/>
      <c r="T110" s="44">
        <f t="shared" si="24"/>
        <v>0</v>
      </c>
      <c r="U110" s="10"/>
      <c r="V110" s="44">
        <f t="shared" si="25"/>
        <v>0</v>
      </c>
      <c r="W110" s="10"/>
      <c r="X110" s="44">
        <f t="shared" si="26"/>
        <v>0</v>
      </c>
    </row>
    <row r="111" spans="1:24" ht="82.5" hidden="1" customHeight="1">
      <c r="A111" s="7" t="s">
        <v>26</v>
      </c>
      <c r="B111" s="7" t="s">
        <v>210</v>
      </c>
      <c r="C111" s="7" t="s">
        <v>2</v>
      </c>
      <c r="D111" s="7" t="s">
        <v>57</v>
      </c>
      <c r="E111" s="16" t="s">
        <v>212</v>
      </c>
      <c r="F111" s="27"/>
      <c r="G111" s="27"/>
      <c r="H111" s="44">
        <f t="shared" si="27"/>
        <v>0</v>
      </c>
      <c r="I111" s="27"/>
      <c r="J111" s="44">
        <f t="shared" si="28"/>
        <v>0</v>
      </c>
      <c r="K111" s="27"/>
      <c r="L111" s="44">
        <f t="shared" si="29"/>
        <v>0</v>
      </c>
      <c r="M111" s="27"/>
      <c r="N111" s="44">
        <f t="shared" si="21"/>
        <v>0</v>
      </c>
      <c r="O111" s="27"/>
      <c r="P111" s="44">
        <f t="shared" si="22"/>
        <v>0</v>
      </c>
      <c r="Q111" s="27"/>
      <c r="R111" s="44">
        <f t="shared" si="23"/>
        <v>0</v>
      </c>
      <c r="S111" s="27"/>
      <c r="T111" s="44">
        <f t="shared" si="24"/>
        <v>0</v>
      </c>
      <c r="U111" s="27"/>
      <c r="V111" s="44">
        <f t="shared" si="25"/>
        <v>0</v>
      </c>
      <c r="W111" s="27"/>
      <c r="X111" s="44">
        <f t="shared" si="26"/>
        <v>0</v>
      </c>
    </row>
    <row r="112" spans="1:24" ht="66.75" hidden="1" customHeight="1">
      <c r="A112" s="5" t="s">
        <v>0</v>
      </c>
      <c r="B112" s="5" t="s">
        <v>213</v>
      </c>
      <c r="C112" s="5" t="s">
        <v>2</v>
      </c>
      <c r="D112" s="5" t="s">
        <v>57</v>
      </c>
      <c r="E112" s="12" t="s">
        <v>84</v>
      </c>
      <c r="F112" s="10">
        <f>F113</f>
        <v>0</v>
      </c>
      <c r="G112" s="10"/>
      <c r="H112" s="44">
        <f t="shared" si="27"/>
        <v>0</v>
      </c>
      <c r="I112" s="10"/>
      <c r="J112" s="44">
        <f t="shared" si="28"/>
        <v>0</v>
      </c>
      <c r="K112" s="10"/>
      <c r="L112" s="44">
        <f t="shared" si="29"/>
        <v>0</v>
      </c>
      <c r="M112" s="10"/>
      <c r="N112" s="44">
        <f t="shared" si="21"/>
        <v>0</v>
      </c>
      <c r="O112" s="10"/>
      <c r="P112" s="44">
        <f t="shared" si="22"/>
        <v>0</v>
      </c>
      <c r="Q112" s="10"/>
      <c r="R112" s="44">
        <f t="shared" si="23"/>
        <v>0</v>
      </c>
      <c r="S112" s="10"/>
      <c r="T112" s="44">
        <f t="shared" si="24"/>
        <v>0</v>
      </c>
      <c r="U112" s="10"/>
      <c r="V112" s="44">
        <f t="shared" si="25"/>
        <v>0</v>
      </c>
      <c r="W112" s="10"/>
      <c r="X112" s="44">
        <f t="shared" si="26"/>
        <v>0</v>
      </c>
    </row>
    <row r="113" spans="1:24" ht="64.5" hidden="1" customHeight="1">
      <c r="A113" s="7" t="s">
        <v>26</v>
      </c>
      <c r="B113" s="7" t="s">
        <v>214</v>
      </c>
      <c r="C113" s="7" t="s">
        <v>2</v>
      </c>
      <c r="D113" s="7" t="s">
        <v>57</v>
      </c>
      <c r="E113" s="16" t="s">
        <v>85</v>
      </c>
      <c r="F113" s="27"/>
      <c r="G113" s="27"/>
      <c r="H113" s="44">
        <f t="shared" si="27"/>
        <v>0</v>
      </c>
      <c r="I113" s="27"/>
      <c r="J113" s="44">
        <f t="shared" si="28"/>
        <v>0</v>
      </c>
      <c r="K113" s="27"/>
      <c r="L113" s="44">
        <f t="shared" si="29"/>
        <v>0</v>
      </c>
      <c r="M113" s="27"/>
      <c r="N113" s="44">
        <f t="shared" si="21"/>
        <v>0</v>
      </c>
      <c r="O113" s="27"/>
      <c r="P113" s="44">
        <f t="shared" si="22"/>
        <v>0</v>
      </c>
      <c r="Q113" s="27"/>
      <c r="R113" s="44">
        <f t="shared" si="23"/>
        <v>0</v>
      </c>
      <c r="S113" s="27"/>
      <c r="T113" s="44">
        <f t="shared" si="24"/>
        <v>0</v>
      </c>
      <c r="U113" s="27"/>
      <c r="V113" s="44">
        <f t="shared" si="25"/>
        <v>0</v>
      </c>
      <c r="W113" s="27"/>
      <c r="X113" s="44">
        <f t="shared" si="26"/>
        <v>0</v>
      </c>
    </row>
    <row r="114" spans="1:24" ht="48.75" customHeight="1">
      <c r="A114" s="5" t="s">
        <v>0</v>
      </c>
      <c r="B114" s="5" t="s">
        <v>215</v>
      </c>
      <c r="C114" s="5" t="s">
        <v>2</v>
      </c>
      <c r="D114" s="5" t="s">
        <v>57</v>
      </c>
      <c r="E114" s="12" t="s">
        <v>173</v>
      </c>
      <c r="F114" s="10">
        <f>F115</f>
        <v>3135.6</v>
      </c>
      <c r="G114" s="10">
        <f>G115</f>
        <v>0</v>
      </c>
      <c r="H114" s="46">
        <f t="shared" si="27"/>
        <v>3135.6</v>
      </c>
      <c r="I114" s="10">
        <f>I115</f>
        <v>0</v>
      </c>
      <c r="J114" s="46">
        <f t="shared" si="28"/>
        <v>3135.6</v>
      </c>
      <c r="K114" s="10">
        <f>K115</f>
        <v>0</v>
      </c>
      <c r="L114" s="46">
        <f t="shared" si="29"/>
        <v>3135.6</v>
      </c>
      <c r="M114" s="10">
        <f>M115</f>
        <v>0</v>
      </c>
      <c r="N114" s="46">
        <f t="shared" si="21"/>
        <v>3135.6</v>
      </c>
      <c r="O114" s="10">
        <f>O115</f>
        <v>0</v>
      </c>
      <c r="P114" s="46">
        <f t="shared" si="22"/>
        <v>3135.6</v>
      </c>
      <c r="Q114" s="10">
        <f>Q115</f>
        <v>0</v>
      </c>
      <c r="R114" s="46">
        <f t="shared" si="23"/>
        <v>3135.6</v>
      </c>
      <c r="S114" s="10">
        <f>S115</f>
        <v>-217.6</v>
      </c>
      <c r="T114" s="46">
        <f t="shared" si="24"/>
        <v>2918</v>
      </c>
      <c r="U114" s="10">
        <f>U115</f>
        <v>0</v>
      </c>
      <c r="V114" s="46">
        <f t="shared" si="25"/>
        <v>2918</v>
      </c>
      <c r="W114" s="10">
        <f>W115</f>
        <v>0</v>
      </c>
      <c r="X114" s="46">
        <f t="shared" si="26"/>
        <v>2918</v>
      </c>
    </row>
    <row r="115" spans="1:24" ht="45.75" customHeight="1">
      <c r="A115" s="7" t="s">
        <v>26</v>
      </c>
      <c r="B115" s="7" t="s">
        <v>216</v>
      </c>
      <c r="C115" s="7" t="s">
        <v>2</v>
      </c>
      <c r="D115" s="7" t="s">
        <v>57</v>
      </c>
      <c r="E115" s="16" t="s">
        <v>174</v>
      </c>
      <c r="F115" s="11">
        <v>3135.6</v>
      </c>
      <c r="G115" s="11"/>
      <c r="H115" s="44">
        <f t="shared" si="27"/>
        <v>3135.6</v>
      </c>
      <c r="I115" s="11"/>
      <c r="J115" s="44">
        <f t="shared" si="28"/>
        <v>3135.6</v>
      </c>
      <c r="K115" s="11"/>
      <c r="L115" s="44">
        <f t="shared" si="29"/>
        <v>3135.6</v>
      </c>
      <c r="M115" s="11"/>
      <c r="N115" s="44">
        <f t="shared" si="21"/>
        <v>3135.6</v>
      </c>
      <c r="O115" s="11"/>
      <c r="P115" s="44">
        <f t="shared" si="22"/>
        <v>3135.6</v>
      </c>
      <c r="Q115" s="11"/>
      <c r="R115" s="44">
        <f t="shared" si="23"/>
        <v>3135.6</v>
      </c>
      <c r="S115" s="11">
        <v>-217.6</v>
      </c>
      <c r="T115" s="44">
        <f t="shared" si="24"/>
        <v>2918</v>
      </c>
      <c r="U115" s="11"/>
      <c r="V115" s="44">
        <f t="shared" si="25"/>
        <v>2918</v>
      </c>
      <c r="W115" s="11"/>
      <c r="X115" s="44">
        <f t="shared" si="26"/>
        <v>2918</v>
      </c>
    </row>
    <row r="116" spans="1:24" ht="30.75" customHeight="1">
      <c r="A116" s="21" t="s">
        <v>0</v>
      </c>
      <c r="B116" s="21" t="s">
        <v>199</v>
      </c>
      <c r="C116" s="21" t="s">
        <v>2</v>
      </c>
      <c r="D116" s="21" t="s">
        <v>57</v>
      </c>
      <c r="E116" s="12" t="s">
        <v>66</v>
      </c>
      <c r="F116" s="13">
        <f>F117</f>
        <v>379.6</v>
      </c>
      <c r="G116" s="13">
        <f>G117</f>
        <v>0</v>
      </c>
      <c r="H116" s="46">
        <f t="shared" si="27"/>
        <v>379.6</v>
      </c>
      <c r="I116" s="13">
        <f>I117</f>
        <v>0</v>
      </c>
      <c r="J116" s="46">
        <f t="shared" si="28"/>
        <v>379.6</v>
      </c>
      <c r="K116" s="13">
        <f>K117</f>
        <v>0</v>
      </c>
      <c r="L116" s="46">
        <f t="shared" si="29"/>
        <v>379.6</v>
      </c>
      <c r="M116" s="13">
        <f>M117</f>
        <v>0</v>
      </c>
      <c r="N116" s="46">
        <f t="shared" si="21"/>
        <v>379.6</v>
      </c>
      <c r="O116" s="13">
        <f>O117</f>
        <v>0</v>
      </c>
      <c r="P116" s="46">
        <f t="shared" si="22"/>
        <v>379.6</v>
      </c>
      <c r="Q116" s="13">
        <f>Q117</f>
        <v>0</v>
      </c>
      <c r="R116" s="46">
        <f t="shared" si="23"/>
        <v>379.6</v>
      </c>
      <c r="S116" s="13">
        <f>S117</f>
        <v>0</v>
      </c>
      <c r="T116" s="46">
        <f t="shared" si="24"/>
        <v>379.6</v>
      </c>
      <c r="U116" s="13">
        <f>U117</f>
        <v>0</v>
      </c>
      <c r="V116" s="46">
        <f t="shared" si="25"/>
        <v>379.6</v>
      </c>
      <c r="W116" s="13">
        <f>W117</f>
        <v>0</v>
      </c>
      <c r="X116" s="46">
        <f t="shared" si="26"/>
        <v>379.6</v>
      </c>
    </row>
    <row r="117" spans="1:24" ht="32.25" customHeight="1">
      <c r="A117" s="33" t="s">
        <v>56</v>
      </c>
      <c r="B117" s="33" t="s">
        <v>200</v>
      </c>
      <c r="C117" s="33" t="s">
        <v>2</v>
      </c>
      <c r="D117" s="33" t="s">
        <v>57</v>
      </c>
      <c r="E117" s="16" t="s">
        <v>67</v>
      </c>
      <c r="F117" s="17">
        <v>379.6</v>
      </c>
      <c r="G117" s="17"/>
      <c r="H117" s="44">
        <f t="shared" si="27"/>
        <v>379.6</v>
      </c>
      <c r="I117" s="17"/>
      <c r="J117" s="44">
        <f t="shared" si="28"/>
        <v>379.6</v>
      </c>
      <c r="K117" s="17"/>
      <c r="L117" s="44">
        <f t="shared" si="29"/>
        <v>379.6</v>
      </c>
      <c r="M117" s="17"/>
      <c r="N117" s="44">
        <f t="shared" si="21"/>
        <v>379.6</v>
      </c>
      <c r="O117" s="17"/>
      <c r="P117" s="44">
        <f t="shared" si="22"/>
        <v>379.6</v>
      </c>
      <c r="Q117" s="17"/>
      <c r="R117" s="44">
        <f t="shared" si="23"/>
        <v>379.6</v>
      </c>
      <c r="S117" s="17"/>
      <c r="T117" s="44">
        <f t="shared" si="24"/>
        <v>379.6</v>
      </c>
      <c r="U117" s="17"/>
      <c r="V117" s="44">
        <f t="shared" si="25"/>
        <v>379.6</v>
      </c>
      <c r="W117" s="17"/>
      <c r="X117" s="44">
        <f t="shared" si="26"/>
        <v>379.6</v>
      </c>
    </row>
    <row r="118" spans="1:24" ht="46.5" customHeight="1">
      <c r="A118" s="21" t="s">
        <v>0</v>
      </c>
      <c r="B118" s="21" t="s">
        <v>195</v>
      </c>
      <c r="C118" s="21" t="s">
        <v>2</v>
      </c>
      <c r="D118" s="21" t="s">
        <v>57</v>
      </c>
      <c r="E118" s="12" t="s">
        <v>196</v>
      </c>
      <c r="F118" s="17"/>
      <c r="G118" s="17"/>
      <c r="H118" s="51">
        <f t="shared" si="27"/>
        <v>0</v>
      </c>
      <c r="I118" s="17"/>
      <c r="J118" s="52">
        <f t="shared" si="28"/>
        <v>0</v>
      </c>
      <c r="K118" s="13">
        <f t="shared" ref="K118:X118" si="30">K119</f>
        <v>0.21</v>
      </c>
      <c r="L118" s="52">
        <f t="shared" si="30"/>
        <v>0.21</v>
      </c>
      <c r="M118" s="13">
        <f t="shared" si="30"/>
        <v>0</v>
      </c>
      <c r="N118" s="52">
        <f t="shared" si="30"/>
        <v>0.21</v>
      </c>
      <c r="O118" s="13">
        <f t="shared" si="30"/>
        <v>0</v>
      </c>
      <c r="P118" s="52">
        <f t="shared" si="30"/>
        <v>0.21</v>
      </c>
      <c r="Q118" s="13">
        <f t="shared" si="30"/>
        <v>0</v>
      </c>
      <c r="R118" s="52">
        <f t="shared" si="30"/>
        <v>0.21</v>
      </c>
      <c r="S118" s="13">
        <f t="shared" si="30"/>
        <v>0</v>
      </c>
      <c r="T118" s="52">
        <f t="shared" si="30"/>
        <v>0.21</v>
      </c>
      <c r="U118" s="13">
        <f t="shared" si="30"/>
        <v>0</v>
      </c>
      <c r="V118" s="52">
        <f t="shared" si="30"/>
        <v>0.21</v>
      </c>
      <c r="W118" s="13">
        <f t="shared" si="30"/>
        <v>0</v>
      </c>
      <c r="X118" s="52">
        <f t="shared" si="30"/>
        <v>0.21</v>
      </c>
    </row>
    <row r="119" spans="1:24" ht="46.5" customHeight="1">
      <c r="A119" s="33" t="s">
        <v>26</v>
      </c>
      <c r="B119" s="33" t="s">
        <v>198</v>
      </c>
      <c r="C119" s="33" t="s">
        <v>2</v>
      </c>
      <c r="D119" s="33" t="s">
        <v>57</v>
      </c>
      <c r="E119" s="16" t="s">
        <v>197</v>
      </c>
      <c r="F119" s="17"/>
      <c r="G119" s="17"/>
      <c r="H119" s="51">
        <f t="shared" si="27"/>
        <v>0</v>
      </c>
      <c r="I119" s="17"/>
      <c r="J119" s="51">
        <f t="shared" si="28"/>
        <v>0</v>
      </c>
      <c r="K119" s="17">
        <v>0.21</v>
      </c>
      <c r="L119" s="51">
        <f t="shared" si="29"/>
        <v>0.21</v>
      </c>
      <c r="M119" s="17"/>
      <c r="N119" s="51">
        <f t="shared" ref="N119:N136" si="31">L119+M119</f>
        <v>0.21</v>
      </c>
      <c r="O119" s="17"/>
      <c r="P119" s="51">
        <f t="shared" ref="P119:P137" si="32">N119+O119</f>
        <v>0.21</v>
      </c>
      <c r="Q119" s="17"/>
      <c r="R119" s="51">
        <f t="shared" ref="R119:R137" si="33">P119+Q119</f>
        <v>0.21</v>
      </c>
      <c r="S119" s="17"/>
      <c r="T119" s="51">
        <f t="shared" ref="T119:T137" si="34">R119+S119</f>
        <v>0.21</v>
      </c>
      <c r="U119" s="17"/>
      <c r="V119" s="51">
        <f t="shared" ref="V119:V137" si="35">T119+U119</f>
        <v>0.21</v>
      </c>
      <c r="W119" s="17"/>
      <c r="X119" s="51">
        <f t="shared" ref="X119:X137" si="36">V119+W119</f>
        <v>0.21</v>
      </c>
    </row>
    <row r="120" spans="1:24" ht="48.75" customHeight="1">
      <c r="A120" s="21" t="s">
        <v>0</v>
      </c>
      <c r="B120" s="21" t="s">
        <v>219</v>
      </c>
      <c r="C120" s="21" t="s">
        <v>2</v>
      </c>
      <c r="D120" s="21" t="s">
        <v>57</v>
      </c>
      <c r="E120" s="12" t="s">
        <v>220</v>
      </c>
      <c r="F120" s="13">
        <f>F121</f>
        <v>430.2</v>
      </c>
      <c r="G120" s="13">
        <f>G121</f>
        <v>0</v>
      </c>
      <c r="H120" s="46">
        <f t="shared" si="27"/>
        <v>430.2</v>
      </c>
      <c r="I120" s="13">
        <f>I121</f>
        <v>0</v>
      </c>
      <c r="J120" s="46">
        <f t="shared" si="28"/>
        <v>430.2</v>
      </c>
      <c r="K120" s="13">
        <f>K121</f>
        <v>-0.06</v>
      </c>
      <c r="L120" s="46">
        <f t="shared" si="29"/>
        <v>430.14</v>
      </c>
      <c r="M120" s="13">
        <f>M121</f>
        <v>0</v>
      </c>
      <c r="N120" s="46">
        <f t="shared" si="31"/>
        <v>430.14</v>
      </c>
      <c r="O120" s="13">
        <f>O121</f>
        <v>0</v>
      </c>
      <c r="P120" s="46">
        <f t="shared" si="32"/>
        <v>430.14</v>
      </c>
      <c r="Q120" s="13">
        <f>Q121</f>
        <v>0.06</v>
      </c>
      <c r="R120" s="46">
        <f t="shared" si="33"/>
        <v>430.2</v>
      </c>
      <c r="S120" s="13">
        <f>S121</f>
        <v>-392.01299999999998</v>
      </c>
      <c r="T120" s="46">
        <f t="shared" si="34"/>
        <v>38.187000000000012</v>
      </c>
      <c r="U120" s="13">
        <f>U121</f>
        <v>0</v>
      </c>
      <c r="V120" s="46">
        <f t="shared" si="35"/>
        <v>38.187000000000012</v>
      </c>
      <c r="W120" s="13">
        <f>W121</f>
        <v>-17.756</v>
      </c>
      <c r="X120" s="46">
        <f t="shared" si="36"/>
        <v>20.431000000000012</v>
      </c>
    </row>
    <row r="121" spans="1:24" ht="29.25" customHeight="1">
      <c r="A121" s="33" t="s">
        <v>26</v>
      </c>
      <c r="B121" s="33" t="s">
        <v>221</v>
      </c>
      <c r="C121" s="33" t="s">
        <v>2</v>
      </c>
      <c r="D121" s="33" t="s">
        <v>57</v>
      </c>
      <c r="E121" s="16" t="s">
        <v>222</v>
      </c>
      <c r="F121" s="17">
        <v>430.2</v>
      </c>
      <c r="G121" s="17"/>
      <c r="H121" s="44">
        <f t="shared" si="27"/>
        <v>430.2</v>
      </c>
      <c r="I121" s="17"/>
      <c r="J121" s="44">
        <f t="shared" si="28"/>
        <v>430.2</v>
      </c>
      <c r="K121" s="17">
        <v>-0.06</v>
      </c>
      <c r="L121" s="44">
        <f t="shared" si="29"/>
        <v>430.14</v>
      </c>
      <c r="M121" s="17"/>
      <c r="N121" s="44">
        <f t="shared" si="31"/>
        <v>430.14</v>
      </c>
      <c r="O121" s="17"/>
      <c r="P121" s="44">
        <f t="shared" si="32"/>
        <v>430.14</v>
      </c>
      <c r="Q121" s="17">
        <v>0.06</v>
      </c>
      <c r="R121" s="44">
        <f t="shared" si="33"/>
        <v>430.2</v>
      </c>
      <c r="S121" s="17">
        <v>-392.01299999999998</v>
      </c>
      <c r="T121" s="44">
        <f t="shared" si="34"/>
        <v>38.187000000000012</v>
      </c>
      <c r="U121" s="17"/>
      <c r="V121" s="44">
        <f t="shared" si="35"/>
        <v>38.187000000000012</v>
      </c>
      <c r="W121" s="17">
        <v>-17.756</v>
      </c>
      <c r="X121" s="44">
        <f t="shared" si="36"/>
        <v>20.431000000000012</v>
      </c>
    </row>
    <row r="122" spans="1:24" ht="32.25" customHeight="1">
      <c r="A122" s="21" t="s">
        <v>0</v>
      </c>
      <c r="B122" s="21" t="s">
        <v>223</v>
      </c>
      <c r="C122" s="21" t="s">
        <v>2</v>
      </c>
      <c r="D122" s="21" t="s">
        <v>57</v>
      </c>
      <c r="E122" s="12" t="s">
        <v>226</v>
      </c>
      <c r="F122" s="13">
        <f>F123</f>
        <v>1290.9000000000001</v>
      </c>
      <c r="G122" s="13">
        <f>G123</f>
        <v>3483.9</v>
      </c>
      <c r="H122" s="46">
        <f t="shared" si="27"/>
        <v>4774.8</v>
      </c>
      <c r="I122" s="13">
        <f>I123</f>
        <v>0</v>
      </c>
      <c r="J122" s="46">
        <f t="shared" si="28"/>
        <v>4774.8</v>
      </c>
      <c r="K122" s="13">
        <f>K123</f>
        <v>-29</v>
      </c>
      <c r="L122" s="46">
        <f t="shared" si="29"/>
        <v>4745.8</v>
      </c>
      <c r="M122" s="13">
        <f>M123</f>
        <v>0</v>
      </c>
      <c r="N122" s="46">
        <f t="shared" si="31"/>
        <v>4745.8</v>
      </c>
      <c r="O122" s="13">
        <f>O123</f>
        <v>0</v>
      </c>
      <c r="P122" s="46">
        <f t="shared" si="32"/>
        <v>4745.8</v>
      </c>
      <c r="Q122" s="13">
        <f>Q123</f>
        <v>0</v>
      </c>
      <c r="R122" s="46">
        <f t="shared" si="33"/>
        <v>4745.8</v>
      </c>
      <c r="S122" s="13">
        <f>S123</f>
        <v>-479.52300000000002</v>
      </c>
      <c r="T122" s="46">
        <f t="shared" si="34"/>
        <v>4266.277</v>
      </c>
      <c r="U122" s="13">
        <f>U123</f>
        <v>0</v>
      </c>
      <c r="V122" s="46">
        <f t="shared" si="35"/>
        <v>4266.277</v>
      </c>
      <c r="W122" s="13">
        <f>W123</f>
        <v>0</v>
      </c>
      <c r="X122" s="46">
        <f t="shared" si="36"/>
        <v>4266.277</v>
      </c>
    </row>
    <row r="123" spans="1:24" ht="33" customHeight="1">
      <c r="A123" s="33" t="s">
        <v>26</v>
      </c>
      <c r="B123" s="33" t="s">
        <v>224</v>
      </c>
      <c r="C123" s="33" t="s">
        <v>2</v>
      </c>
      <c r="D123" s="33" t="s">
        <v>57</v>
      </c>
      <c r="E123" s="16" t="s">
        <v>225</v>
      </c>
      <c r="F123" s="17">
        <v>1290.9000000000001</v>
      </c>
      <c r="G123" s="17">
        <v>3483.9</v>
      </c>
      <c r="H123" s="44">
        <f t="shared" si="27"/>
        <v>4774.8</v>
      </c>
      <c r="I123" s="17"/>
      <c r="J123" s="44">
        <f t="shared" si="28"/>
        <v>4774.8</v>
      </c>
      <c r="K123" s="17">
        <v>-29</v>
      </c>
      <c r="L123" s="44">
        <f t="shared" si="29"/>
        <v>4745.8</v>
      </c>
      <c r="M123" s="17"/>
      <c r="N123" s="44">
        <f t="shared" si="31"/>
        <v>4745.8</v>
      </c>
      <c r="O123" s="17"/>
      <c r="P123" s="44">
        <f t="shared" si="32"/>
        <v>4745.8</v>
      </c>
      <c r="Q123" s="17"/>
      <c r="R123" s="44">
        <f t="shared" si="33"/>
        <v>4745.8</v>
      </c>
      <c r="S123" s="17">
        <v>-479.52300000000002</v>
      </c>
      <c r="T123" s="44">
        <f t="shared" si="34"/>
        <v>4266.277</v>
      </c>
      <c r="U123" s="17"/>
      <c r="V123" s="44">
        <f t="shared" si="35"/>
        <v>4266.277</v>
      </c>
      <c r="W123" s="17"/>
      <c r="X123" s="44">
        <f t="shared" si="36"/>
        <v>4266.277</v>
      </c>
    </row>
    <row r="124" spans="1:24" ht="15.75">
      <c r="A124" s="5" t="s">
        <v>0</v>
      </c>
      <c r="B124" s="5" t="s">
        <v>217</v>
      </c>
      <c r="C124" s="5" t="s">
        <v>2</v>
      </c>
      <c r="D124" s="5" t="s">
        <v>57</v>
      </c>
      <c r="E124" s="12" t="s">
        <v>86</v>
      </c>
      <c r="F124" s="10">
        <f>F125+F126</f>
        <v>30949.3</v>
      </c>
      <c r="G124" s="10">
        <f>G125+G126</f>
        <v>-399.29999999999927</v>
      </c>
      <c r="H124" s="46">
        <f t="shared" si="27"/>
        <v>30550</v>
      </c>
      <c r="I124" s="10">
        <f>I125+I126</f>
        <v>0</v>
      </c>
      <c r="J124" s="46">
        <f t="shared" si="28"/>
        <v>30550</v>
      </c>
      <c r="K124" s="10">
        <f>K125+K126</f>
        <v>0</v>
      </c>
      <c r="L124" s="46">
        <f t="shared" si="29"/>
        <v>30550</v>
      </c>
      <c r="M124" s="10">
        <f>M125+M126+M137</f>
        <v>0</v>
      </c>
      <c r="N124" s="46">
        <f t="shared" si="31"/>
        <v>30550</v>
      </c>
      <c r="O124" s="10">
        <f>O125+O126+O137</f>
        <v>0</v>
      </c>
      <c r="P124" s="46">
        <f t="shared" si="32"/>
        <v>30550</v>
      </c>
      <c r="Q124" s="10">
        <f>Q125+Q126+Q137</f>
        <v>48</v>
      </c>
      <c r="R124" s="46">
        <f t="shared" si="33"/>
        <v>30598</v>
      </c>
      <c r="S124" s="10">
        <f>S125+S126+S137</f>
        <v>-101</v>
      </c>
      <c r="T124" s="46">
        <f t="shared" si="34"/>
        <v>30497</v>
      </c>
      <c r="U124" s="10">
        <f>U125+U126+U137</f>
        <v>0</v>
      </c>
      <c r="V124" s="46">
        <f t="shared" si="35"/>
        <v>30497</v>
      </c>
      <c r="W124" s="10">
        <f>W125+W126+W137</f>
        <v>62.4</v>
      </c>
      <c r="X124" s="46">
        <f t="shared" si="36"/>
        <v>30559.4</v>
      </c>
    </row>
    <row r="125" spans="1:24" ht="18.75" customHeight="1">
      <c r="A125" s="7" t="s">
        <v>34</v>
      </c>
      <c r="B125" s="7" t="s">
        <v>218</v>
      </c>
      <c r="C125" s="7" t="s">
        <v>2</v>
      </c>
      <c r="D125" s="7" t="s">
        <v>57</v>
      </c>
      <c r="E125" s="16" t="s">
        <v>87</v>
      </c>
      <c r="F125" s="11">
        <v>26109</v>
      </c>
      <c r="G125" s="11">
        <v>-14557</v>
      </c>
      <c r="H125" s="44">
        <f t="shared" si="27"/>
        <v>11552</v>
      </c>
      <c r="I125" s="11"/>
      <c r="J125" s="44">
        <f t="shared" si="28"/>
        <v>11552</v>
      </c>
      <c r="K125" s="11"/>
      <c r="L125" s="44">
        <f t="shared" si="29"/>
        <v>11552</v>
      </c>
      <c r="M125" s="11">
        <v>-4968.78</v>
      </c>
      <c r="N125" s="44">
        <f t="shared" si="31"/>
        <v>6583.22</v>
      </c>
      <c r="O125" s="11"/>
      <c r="P125" s="44">
        <f t="shared" si="32"/>
        <v>6583.22</v>
      </c>
      <c r="Q125" s="11"/>
      <c r="R125" s="44">
        <f t="shared" si="33"/>
        <v>6583.22</v>
      </c>
      <c r="S125" s="11"/>
      <c r="T125" s="44">
        <f t="shared" si="34"/>
        <v>6583.22</v>
      </c>
      <c r="U125" s="11"/>
      <c r="V125" s="44">
        <f t="shared" si="35"/>
        <v>6583.22</v>
      </c>
      <c r="W125" s="11"/>
      <c r="X125" s="44">
        <f t="shared" si="36"/>
        <v>6583.22</v>
      </c>
    </row>
    <row r="126" spans="1:24" ht="14.25" customHeight="1">
      <c r="A126" s="7" t="s">
        <v>35</v>
      </c>
      <c r="B126" s="7" t="s">
        <v>218</v>
      </c>
      <c r="C126" s="7" t="s">
        <v>2</v>
      </c>
      <c r="D126" s="7" t="s">
        <v>57</v>
      </c>
      <c r="E126" s="16" t="s">
        <v>87</v>
      </c>
      <c r="F126" s="11">
        <v>4840.3</v>
      </c>
      <c r="G126" s="11">
        <v>14157.7</v>
      </c>
      <c r="H126" s="44">
        <f t="shared" si="27"/>
        <v>18998</v>
      </c>
      <c r="I126" s="11"/>
      <c r="J126" s="44">
        <f t="shared" si="28"/>
        <v>18998</v>
      </c>
      <c r="K126" s="11"/>
      <c r="L126" s="44">
        <f t="shared" si="29"/>
        <v>18998</v>
      </c>
      <c r="M126" s="11"/>
      <c r="N126" s="44">
        <f t="shared" si="31"/>
        <v>18998</v>
      </c>
      <c r="O126" s="11"/>
      <c r="P126" s="44">
        <f t="shared" si="32"/>
        <v>18998</v>
      </c>
      <c r="Q126" s="11">
        <v>48</v>
      </c>
      <c r="R126" s="44">
        <f t="shared" si="33"/>
        <v>19046</v>
      </c>
      <c r="S126" s="11">
        <v>-280</v>
      </c>
      <c r="T126" s="44">
        <f t="shared" si="34"/>
        <v>18766</v>
      </c>
      <c r="U126" s="11"/>
      <c r="V126" s="44">
        <f t="shared" si="35"/>
        <v>18766</v>
      </c>
      <c r="W126" s="11">
        <v>5.5</v>
      </c>
      <c r="X126" s="44">
        <f t="shared" si="36"/>
        <v>18771.5</v>
      </c>
    </row>
    <row r="127" spans="1:24" ht="15.75" hidden="1">
      <c r="A127" s="5" t="s">
        <v>0</v>
      </c>
      <c r="B127" s="5" t="s">
        <v>88</v>
      </c>
      <c r="C127" s="5" t="s">
        <v>2</v>
      </c>
      <c r="D127" s="5" t="s">
        <v>57</v>
      </c>
      <c r="E127" s="12" t="s">
        <v>89</v>
      </c>
      <c r="F127" s="10">
        <f>F128</f>
        <v>0</v>
      </c>
      <c r="G127" s="10"/>
      <c r="H127" s="44">
        <f t="shared" si="27"/>
        <v>0</v>
      </c>
      <c r="I127" s="10"/>
      <c r="J127" s="44">
        <f t="shared" si="28"/>
        <v>0</v>
      </c>
      <c r="K127" s="10"/>
      <c r="L127" s="44">
        <f t="shared" si="29"/>
        <v>0</v>
      </c>
      <c r="M127" s="10"/>
      <c r="N127" s="44">
        <f t="shared" si="31"/>
        <v>0</v>
      </c>
      <c r="O127" s="10"/>
      <c r="P127" s="44">
        <f t="shared" si="32"/>
        <v>0</v>
      </c>
      <c r="Q127" s="10"/>
      <c r="R127" s="44">
        <f t="shared" si="33"/>
        <v>0</v>
      </c>
      <c r="S127" s="10"/>
      <c r="T127" s="44">
        <f t="shared" si="34"/>
        <v>0</v>
      </c>
      <c r="U127" s="10"/>
      <c r="V127" s="44">
        <f t="shared" si="35"/>
        <v>0</v>
      </c>
      <c r="W127" s="10"/>
      <c r="X127" s="44">
        <f t="shared" si="36"/>
        <v>0</v>
      </c>
    </row>
    <row r="128" spans="1:24" ht="47.25" hidden="1">
      <c r="A128" s="5" t="s">
        <v>0</v>
      </c>
      <c r="B128" s="5" t="s">
        <v>138</v>
      </c>
      <c r="C128" s="5" t="s">
        <v>2</v>
      </c>
      <c r="D128" s="5" t="s">
        <v>57</v>
      </c>
      <c r="E128" s="12" t="s">
        <v>139</v>
      </c>
      <c r="F128" s="10">
        <f>F129</f>
        <v>0</v>
      </c>
      <c r="G128" s="10"/>
      <c r="H128" s="44">
        <f t="shared" si="27"/>
        <v>0</v>
      </c>
      <c r="I128" s="10"/>
      <c r="J128" s="44">
        <f t="shared" si="28"/>
        <v>0</v>
      </c>
      <c r="K128" s="10"/>
      <c r="L128" s="44">
        <f t="shared" si="29"/>
        <v>0</v>
      </c>
      <c r="M128" s="10"/>
      <c r="N128" s="44">
        <f t="shared" si="31"/>
        <v>0</v>
      </c>
      <c r="O128" s="10"/>
      <c r="P128" s="44">
        <f t="shared" si="32"/>
        <v>0</v>
      </c>
      <c r="Q128" s="10"/>
      <c r="R128" s="44">
        <f t="shared" si="33"/>
        <v>0</v>
      </c>
      <c r="S128" s="10"/>
      <c r="T128" s="44">
        <f t="shared" si="34"/>
        <v>0</v>
      </c>
      <c r="U128" s="10"/>
      <c r="V128" s="44">
        <f t="shared" si="35"/>
        <v>0</v>
      </c>
      <c r="W128" s="10"/>
      <c r="X128" s="44">
        <f t="shared" si="36"/>
        <v>0</v>
      </c>
    </row>
    <row r="129" spans="1:24" ht="47.25" hidden="1">
      <c r="A129" s="7" t="s">
        <v>26</v>
      </c>
      <c r="B129" s="7" t="s">
        <v>140</v>
      </c>
      <c r="C129" s="7" t="s">
        <v>2</v>
      </c>
      <c r="D129" s="7" t="s">
        <v>57</v>
      </c>
      <c r="E129" s="16" t="s">
        <v>178</v>
      </c>
      <c r="F129" s="11"/>
      <c r="G129" s="11"/>
      <c r="H129" s="44">
        <f t="shared" si="27"/>
        <v>0</v>
      </c>
      <c r="I129" s="11"/>
      <c r="J129" s="44">
        <f t="shared" si="28"/>
        <v>0</v>
      </c>
      <c r="K129" s="11"/>
      <c r="L129" s="44">
        <f t="shared" si="29"/>
        <v>0</v>
      </c>
      <c r="M129" s="11"/>
      <c r="N129" s="44">
        <f t="shared" si="31"/>
        <v>0</v>
      </c>
      <c r="O129" s="11"/>
      <c r="P129" s="44">
        <f t="shared" si="32"/>
        <v>0</v>
      </c>
      <c r="Q129" s="11"/>
      <c r="R129" s="44">
        <f t="shared" si="33"/>
        <v>0</v>
      </c>
      <c r="S129" s="11"/>
      <c r="T129" s="44">
        <f t="shared" si="34"/>
        <v>0</v>
      </c>
      <c r="U129" s="11"/>
      <c r="V129" s="44">
        <f t="shared" si="35"/>
        <v>0</v>
      </c>
      <c r="W129" s="11"/>
      <c r="X129" s="44">
        <f t="shared" si="36"/>
        <v>0</v>
      </c>
    </row>
    <row r="130" spans="1:24" ht="77.25" hidden="1" customHeight="1">
      <c r="A130" s="5" t="s">
        <v>0</v>
      </c>
      <c r="B130" s="5" t="s">
        <v>90</v>
      </c>
      <c r="C130" s="5" t="s">
        <v>2</v>
      </c>
      <c r="D130" s="5" t="s">
        <v>57</v>
      </c>
      <c r="E130" s="12" t="s">
        <v>91</v>
      </c>
      <c r="F130" s="11" t="e">
        <f>#REF!+#REF!</f>
        <v>#REF!</v>
      </c>
      <c r="G130" s="11"/>
      <c r="H130" s="44" t="e">
        <f t="shared" si="27"/>
        <v>#REF!</v>
      </c>
      <c r="I130" s="11"/>
      <c r="J130" s="44" t="e">
        <f t="shared" si="28"/>
        <v>#REF!</v>
      </c>
      <c r="K130" s="11"/>
      <c r="L130" s="44" t="e">
        <f t="shared" si="29"/>
        <v>#REF!</v>
      </c>
      <c r="M130" s="11"/>
      <c r="N130" s="44" t="e">
        <f t="shared" si="31"/>
        <v>#REF!</v>
      </c>
      <c r="O130" s="11"/>
      <c r="P130" s="44" t="e">
        <f t="shared" si="32"/>
        <v>#REF!</v>
      </c>
      <c r="Q130" s="11"/>
      <c r="R130" s="44" t="e">
        <f t="shared" si="33"/>
        <v>#REF!</v>
      </c>
      <c r="S130" s="11"/>
      <c r="T130" s="44" t="e">
        <f t="shared" si="34"/>
        <v>#REF!</v>
      </c>
      <c r="U130" s="11"/>
      <c r="V130" s="44" t="e">
        <f t="shared" si="35"/>
        <v>#REF!</v>
      </c>
      <c r="W130" s="11"/>
      <c r="X130" s="44" t="e">
        <f t="shared" si="36"/>
        <v>#REF!</v>
      </c>
    </row>
    <row r="131" spans="1:24" ht="31.5" hidden="1">
      <c r="A131" s="7" t="s">
        <v>63</v>
      </c>
      <c r="B131" s="7" t="s">
        <v>92</v>
      </c>
      <c r="C131" s="7" t="s">
        <v>2</v>
      </c>
      <c r="D131" s="7" t="s">
        <v>57</v>
      </c>
      <c r="E131" s="16" t="s">
        <v>93</v>
      </c>
      <c r="F131" s="11" t="e">
        <f>#REF!+#REF!</f>
        <v>#REF!</v>
      </c>
      <c r="G131" s="11"/>
      <c r="H131" s="44" t="e">
        <f t="shared" si="27"/>
        <v>#REF!</v>
      </c>
      <c r="I131" s="11"/>
      <c r="J131" s="44" t="e">
        <f t="shared" si="28"/>
        <v>#REF!</v>
      </c>
      <c r="K131" s="11"/>
      <c r="L131" s="44" t="e">
        <f t="shared" si="29"/>
        <v>#REF!</v>
      </c>
      <c r="M131" s="11"/>
      <c r="N131" s="44" t="e">
        <f t="shared" si="31"/>
        <v>#REF!</v>
      </c>
      <c r="O131" s="11"/>
      <c r="P131" s="44" t="e">
        <f t="shared" si="32"/>
        <v>#REF!</v>
      </c>
      <c r="Q131" s="11"/>
      <c r="R131" s="44" t="e">
        <f t="shared" si="33"/>
        <v>#REF!</v>
      </c>
      <c r="S131" s="11"/>
      <c r="T131" s="44" t="e">
        <f t="shared" si="34"/>
        <v>#REF!</v>
      </c>
      <c r="U131" s="11"/>
      <c r="V131" s="44" t="e">
        <f t="shared" si="35"/>
        <v>#REF!</v>
      </c>
      <c r="W131" s="11"/>
      <c r="X131" s="44" t="e">
        <f t="shared" si="36"/>
        <v>#REF!</v>
      </c>
    </row>
    <row r="132" spans="1:24" ht="15.75" hidden="1">
      <c r="A132" s="5" t="s">
        <v>0</v>
      </c>
      <c r="B132" s="5" t="s">
        <v>162</v>
      </c>
      <c r="C132" s="5" t="s">
        <v>2</v>
      </c>
      <c r="D132" s="5" t="s">
        <v>57</v>
      </c>
      <c r="E132" s="12" t="s">
        <v>163</v>
      </c>
      <c r="F132" s="11" t="e">
        <f>#REF!+#REF!</f>
        <v>#REF!</v>
      </c>
      <c r="G132" s="11"/>
      <c r="H132" s="44" t="e">
        <f t="shared" si="27"/>
        <v>#REF!</v>
      </c>
      <c r="I132" s="11"/>
      <c r="J132" s="44" t="e">
        <f t="shared" si="28"/>
        <v>#REF!</v>
      </c>
      <c r="K132" s="11"/>
      <c r="L132" s="44" t="e">
        <f t="shared" si="29"/>
        <v>#REF!</v>
      </c>
      <c r="M132" s="11"/>
      <c r="N132" s="44" t="e">
        <f t="shared" si="31"/>
        <v>#REF!</v>
      </c>
      <c r="O132" s="11"/>
      <c r="P132" s="44" t="e">
        <f t="shared" si="32"/>
        <v>#REF!</v>
      </c>
      <c r="Q132" s="11"/>
      <c r="R132" s="44" t="e">
        <f t="shared" si="33"/>
        <v>#REF!</v>
      </c>
      <c r="S132" s="11"/>
      <c r="T132" s="44" t="e">
        <f t="shared" si="34"/>
        <v>#REF!</v>
      </c>
      <c r="U132" s="11"/>
      <c r="V132" s="44" t="e">
        <f t="shared" si="35"/>
        <v>#REF!</v>
      </c>
      <c r="W132" s="11"/>
      <c r="X132" s="44" t="e">
        <f t="shared" si="36"/>
        <v>#REF!</v>
      </c>
    </row>
    <row r="133" spans="1:24" ht="15.75" hidden="1">
      <c r="A133" s="7" t="s">
        <v>56</v>
      </c>
      <c r="B133" s="7" t="s">
        <v>164</v>
      </c>
      <c r="C133" s="7" t="s">
        <v>2</v>
      </c>
      <c r="D133" s="7" t="s">
        <v>57</v>
      </c>
      <c r="E133" s="16" t="s">
        <v>165</v>
      </c>
      <c r="F133" s="11" t="e">
        <f>#REF!+#REF!</f>
        <v>#REF!</v>
      </c>
      <c r="G133" s="11"/>
      <c r="H133" s="44" t="e">
        <f t="shared" si="27"/>
        <v>#REF!</v>
      </c>
      <c r="I133" s="11"/>
      <c r="J133" s="44" t="e">
        <f t="shared" si="28"/>
        <v>#REF!</v>
      </c>
      <c r="K133" s="11"/>
      <c r="L133" s="44" t="e">
        <f t="shared" si="29"/>
        <v>#REF!</v>
      </c>
      <c r="M133" s="11"/>
      <c r="N133" s="44" t="e">
        <f t="shared" si="31"/>
        <v>#REF!</v>
      </c>
      <c r="O133" s="11"/>
      <c r="P133" s="44" t="e">
        <f t="shared" si="32"/>
        <v>#REF!</v>
      </c>
      <c r="Q133" s="11"/>
      <c r="R133" s="44" t="e">
        <f t="shared" si="33"/>
        <v>#REF!</v>
      </c>
      <c r="S133" s="11"/>
      <c r="T133" s="44" t="e">
        <f t="shared" si="34"/>
        <v>#REF!</v>
      </c>
      <c r="U133" s="11"/>
      <c r="V133" s="44" t="e">
        <f t="shared" si="35"/>
        <v>#REF!</v>
      </c>
      <c r="W133" s="11"/>
      <c r="X133" s="44" t="e">
        <f t="shared" si="36"/>
        <v>#REF!</v>
      </c>
    </row>
    <row r="134" spans="1:24" ht="15.75" hidden="1">
      <c r="A134" s="5" t="s">
        <v>0</v>
      </c>
      <c r="B134" s="5" t="s">
        <v>145</v>
      </c>
      <c r="C134" s="5" t="s">
        <v>2</v>
      </c>
      <c r="D134" s="5" t="s">
        <v>0</v>
      </c>
      <c r="E134" s="12" t="s">
        <v>146</v>
      </c>
      <c r="F134" s="11" t="e">
        <f>#REF!+#REF!</f>
        <v>#REF!</v>
      </c>
      <c r="G134" s="11"/>
      <c r="H134" s="44" t="e">
        <f t="shared" si="27"/>
        <v>#REF!</v>
      </c>
      <c r="I134" s="11"/>
      <c r="J134" s="44" t="e">
        <f t="shared" si="28"/>
        <v>#REF!</v>
      </c>
      <c r="K134" s="11"/>
      <c r="L134" s="44" t="e">
        <f t="shared" si="29"/>
        <v>#REF!</v>
      </c>
      <c r="M134" s="11"/>
      <c r="N134" s="44" t="e">
        <f t="shared" si="31"/>
        <v>#REF!</v>
      </c>
      <c r="O134" s="11"/>
      <c r="P134" s="44" t="e">
        <f t="shared" si="32"/>
        <v>#REF!</v>
      </c>
      <c r="Q134" s="11"/>
      <c r="R134" s="44" t="e">
        <f t="shared" si="33"/>
        <v>#REF!</v>
      </c>
      <c r="S134" s="11"/>
      <c r="T134" s="44" t="e">
        <f t="shared" si="34"/>
        <v>#REF!</v>
      </c>
      <c r="U134" s="11"/>
      <c r="V134" s="44" t="e">
        <f t="shared" si="35"/>
        <v>#REF!</v>
      </c>
      <c r="W134" s="11"/>
      <c r="X134" s="44" t="e">
        <f t="shared" si="36"/>
        <v>#REF!</v>
      </c>
    </row>
    <row r="135" spans="1:24" ht="31.5" hidden="1">
      <c r="A135" s="7" t="s">
        <v>26</v>
      </c>
      <c r="B135" s="7" t="s">
        <v>148</v>
      </c>
      <c r="C135" s="7" t="s">
        <v>2</v>
      </c>
      <c r="D135" s="7" t="s">
        <v>147</v>
      </c>
      <c r="E135" s="16" t="s">
        <v>149</v>
      </c>
      <c r="F135" s="11" t="e">
        <f>#REF!+#REF!</f>
        <v>#REF!</v>
      </c>
      <c r="G135" s="11"/>
      <c r="H135" s="44" t="e">
        <f t="shared" si="27"/>
        <v>#REF!</v>
      </c>
      <c r="I135" s="11"/>
      <c r="J135" s="44" t="e">
        <f t="shared" si="28"/>
        <v>#REF!</v>
      </c>
      <c r="K135" s="11"/>
      <c r="L135" s="44" t="e">
        <f t="shared" si="29"/>
        <v>#REF!</v>
      </c>
      <c r="M135" s="11"/>
      <c r="N135" s="44" t="e">
        <f t="shared" si="31"/>
        <v>#REF!</v>
      </c>
      <c r="O135" s="11"/>
      <c r="P135" s="44" t="e">
        <f t="shared" si="32"/>
        <v>#REF!</v>
      </c>
      <c r="Q135" s="11"/>
      <c r="R135" s="44" t="e">
        <f t="shared" si="33"/>
        <v>#REF!</v>
      </c>
      <c r="S135" s="11"/>
      <c r="T135" s="44" t="e">
        <f t="shared" si="34"/>
        <v>#REF!</v>
      </c>
      <c r="U135" s="11"/>
      <c r="V135" s="44" t="e">
        <f t="shared" si="35"/>
        <v>#REF!</v>
      </c>
      <c r="W135" s="11"/>
      <c r="X135" s="44" t="e">
        <f t="shared" si="36"/>
        <v>#REF!</v>
      </c>
    </row>
    <row r="136" spans="1:24" ht="45.75" hidden="1" customHeight="1">
      <c r="A136" s="7" t="s">
        <v>26</v>
      </c>
      <c r="B136" s="7" t="s">
        <v>150</v>
      </c>
      <c r="C136" s="7" t="s">
        <v>2</v>
      </c>
      <c r="D136" s="7" t="s">
        <v>147</v>
      </c>
      <c r="E136" s="16" t="s">
        <v>151</v>
      </c>
      <c r="F136" s="11" t="e">
        <f>#REF!+#REF!</f>
        <v>#REF!</v>
      </c>
      <c r="G136" s="11"/>
      <c r="H136" s="44" t="e">
        <f t="shared" si="27"/>
        <v>#REF!</v>
      </c>
      <c r="I136" s="11"/>
      <c r="J136" s="44" t="e">
        <f t="shared" si="28"/>
        <v>#REF!</v>
      </c>
      <c r="K136" s="11"/>
      <c r="L136" s="44" t="e">
        <f t="shared" si="29"/>
        <v>#REF!</v>
      </c>
      <c r="M136" s="11"/>
      <c r="N136" s="44" t="e">
        <f t="shared" si="31"/>
        <v>#REF!</v>
      </c>
      <c r="O136" s="11"/>
      <c r="P136" s="44" t="e">
        <f t="shared" si="32"/>
        <v>#REF!</v>
      </c>
      <c r="Q136" s="11"/>
      <c r="R136" s="44" t="e">
        <f t="shared" si="33"/>
        <v>#REF!</v>
      </c>
      <c r="S136" s="11"/>
      <c r="T136" s="44" t="e">
        <f t="shared" si="34"/>
        <v>#REF!</v>
      </c>
      <c r="U136" s="11"/>
      <c r="V136" s="44" t="e">
        <f t="shared" si="35"/>
        <v>#REF!</v>
      </c>
      <c r="W136" s="11"/>
      <c r="X136" s="44" t="e">
        <f t="shared" si="36"/>
        <v>#REF!</v>
      </c>
    </row>
    <row r="137" spans="1:24" ht="18" customHeight="1">
      <c r="A137" s="7" t="s">
        <v>26</v>
      </c>
      <c r="B137" s="7" t="s">
        <v>218</v>
      </c>
      <c r="C137" s="7" t="s">
        <v>2</v>
      </c>
      <c r="D137" s="7" t="s">
        <v>57</v>
      </c>
      <c r="E137" s="16" t="s">
        <v>87</v>
      </c>
      <c r="F137" s="11">
        <v>26109</v>
      </c>
      <c r="G137" s="11">
        <v>-14557</v>
      </c>
      <c r="H137" s="44">
        <f t="shared" ref="H137" si="37">F137+G137</f>
        <v>11552</v>
      </c>
      <c r="I137" s="11"/>
      <c r="J137" s="44">
        <f t="shared" ref="J137" si="38">H137+I137</f>
        <v>11552</v>
      </c>
      <c r="K137" s="11"/>
      <c r="L137" s="44">
        <v>0</v>
      </c>
      <c r="M137" s="11">
        <v>4968.78</v>
      </c>
      <c r="N137" s="44">
        <f t="shared" ref="N137" si="39">L137+M137</f>
        <v>4968.78</v>
      </c>
      <c r="O137" s="11"/>
      <c r="P137" s="44">
        <f t="shared" si="32"/>
        <v>4968.78</v>
      </c>
      <c r="Q137" s="11"/>
      <c r="R137" s="44">
        <f t="shared" si="33"/>
        <v>4968.78</v>
      </c>
      <c r="S137" s="11">
        <v>179</v>
      </c>
      <c r="T137" s="44">
        <f t="shared" si="34"/>
        <v>5147.78</v>
      </c>
      <c r="U137" s="11"/>
      <c r="V137" s="44">
        <f t="shared" si="35"/>
        <v>5147.78</v>
      </c>
      <c r="W137" s="11">
        <v>56.9</v>
      </c>
      <c r="X137" s="44">
        <f t="shared" si="36"/>
        <v>5204.6799999999994</v>
      </c>
    </row>
    <row r="138" spans="1:24" ht="15.75">
      <c r="A138" s="48" t="s">
        <v>0</v>
      </c>
      <c r="B138" s="48" t="s">
        <v>152</v>
      </c>
      <c r="C138" s="48" t="s">
        <v>2</v>
      </c>
      <c r="D138" s="48" t="s">
        <v>0</v>
      </c>
      <c r="E138" s="49" t="s">
        <v>153</v>
      </c>
      <c r="F138" s="26">
        <v>0</v>
      </c>
      <c r="G138" s="26">
        <f>G139</f>
        <v>55</v>
      </c>
      <c r="H138" s="50">
        <v>55</v>
      </c>
      <c r="I138" s="26">
        <f>I139</f>
        <v>0</v>
      </c>
      <c r="J138" s="50">
        <v>55</v>
      </c>
      <c r="K138" s="26">
        <f>K139</f>
        <v>0</v>
      </c>
      <c r="L138" s="50">
        <v>55</v>
      </c>
      <c r="M138" s="26">
        <f>M139</f>
        <v>0</v>
      </c>
      <c r="N138" s="50">
        <v>55</v>
      </c>
      <c r="O138" s="26">
        <f t="shared" ref="O138:T138" si="40">O139+O141</f>
        <v>400</v>
      </c>
      <c r="P138" s="26">
        <f t="shared" si="40"/>
        <v>455</v>
      </c>
      <c r="Q138" s="26">
        <f t="shared" si="40"/>
        <v>5</v>
      </c>
      <c r="R138" s="26">
        <f t="shared" si="40"/>
        <v>460</v>
      </c>
      <c r="S138" s="26">
        <f t="shared" si="40"/>
        <v>0</v>
      </c>
      <c r="T138" s="26">
        <f t="shared" si="40"/>
        <v>460</v>
      </c>
      <c r="U138" s="26">
        <f t="shared" ref="U138:V138" si="41">U139+U141</f>
        <v>0</v>
      </c>
      <c r="V138" s="26">
        <f t="shared" si="41"/>
        <v>460</v>
      </c>
      <c r="W138" s="26">
        <f>W139+W141+W140</f>
        <v>0</v>
      </c>
      <c r="X138" s="26">
        <f t="shared" ref="X138" si="42">X139+X141</f>
        <v>460</v>
      </c>
    </row>
    <row r="139" spans="1:24" ht="16.5" customHeight="1">
      <c r="A139" s="7" t="s">
        <v>26</v>
      </c>
      <c r="B139" s="7" t="s">
        <v>154</v>
      </c>
      <c r="C139" s="7" t="s">
        <v>2</v>
      </c>
      <c r="D139" s="7" t="s">
        <v>147</v>
      </c>
      <c r="E139" s="16" t="s">
        <v>155</v>
      </c>
      <c r="F139" s="11">
        <v>0</v>
      </c>
      <c r="G139" s="11">
        <f>G140</f>
        <v>55</v>
      </c>
      <c r="H139" s="44">
        <v>55</v>
      </c>
      <c r="I139" s="11"/>
      <c r="J139" s="44">
        <v>55</v>
      </c>
      <c r="K139" s="11"/>
      <c r="L139" s="44">
        <v>55</v>
      </c>
      <c r="M139" s="11"/>
      <c r="N139" s="44">
        <v>55</v>
      </c>
      <c r="O139" s="11"/>
      <c r="P139" s="44">
        <v>55</v>
      </c>
      <c r="Q139" s="11"/>
      <c r="R139" s="44">
        <v>55</v>
      </c>
      <c r="S139" s="11"/>
      <c r="T139" s="44">
        <v>55</v>
      </c>
      <c r="U139" s="11"/>
      <c r="V139" s="44">
        <v>55</v>
      </c>
      <c r="W139" s="11"/>
      <c r="X139" s="44">
        <v>55</v>
      </c>
    </row>
    <row r="140" spans="1:24" ht="16.5" customHeight="1">
      <c r="A140" s="7" t="s">
        <v>26</v>
      </c>
      <c r="B140" s="7" t="s">
        <v>156</v>
      </c>
      <c r="C140" s="7" t="s">
        <v>2</v>
      </c>
      <c r="D140" s="7" t="s">
        <v>147</v>
      </c>
      <c r="E140" s="16" t="s">
        <v>155</v>
      </c>
      <c r="F140" s="11">
        <v>0</v>
      </c>
      <c r="G140" s="11">
        <v>55</v>
      </c>
      <c r="H140" s="44">
        <v>55</v>
      </c>
      <c r="I140" s="11"/>
      <c r="J140" s="44">
        <v>55</v>
      </c>
      <c r="K140" s="11"/>
      <c r="L140" s="44">
        <v>55</v>
      </c>
      <c r="M140" s="11"/>
      <c r="N140" s="44">
        <v>55</v>
      </c>
      <c r="O140" s="11"/>
      <c r="P140" s="44">
        <v>55</v>
      </c>
      <c r="Q140" s="11"/>
      <c r="R140" s="44">
        <v>55</v>
      </c>
      <c r="S140" s="11"/>
      <c r="T140" s="44">
        <v>55</v>
      </c>
      <c r="U140" s="11"/>
      <c r="V140" s="44">
        <v>55</v>
      </c>
      <c r="W140" s="11"/>
      <c r="X140" s="44">
        <v>55</v>
      </c>
    </row>
    <row r="141" spans="1:24" ht="15" customHeight="1">
      <c r="A141" s="7" t="s">
        <v>35</v>
      </c>
      <c r="B141" s="7" t="s">
        <v>156</v>
      </c>
      <c r="C141" s="7" t="s">
        <v>2</v>
      </c>
      <c r="D141" s="7" t="s">
        <v>147</v>
      </c>
      <c r="E141" s="16" t="s">
        <v>155</v>
      </c>
      <c r="F141" s="11"/>
      <c r="G141" s="11"/>
      <c r="H141" s="44"/>
      <c r="I141" s="11"/>
      <c r="J141" s="44"/>
      <c r="K141" s="11"/>
      <c r="L141" s="44"/>
      <c r="M141" s="11"/>
      <c r="N141" s="44">
        <v>0</v>
      </c>
      <c r="O141" s="11">
        <v>400</v>
      </c>
      <c r="P141" s="44">
        <f>O141+N141</f>
        <v>400</v>
      </c>
      <c r="Q141" s="11">
        <v>5</v>
      </c>
      <c r="R141" s="44">
        <f>Q141+P141</f>
        <v>405</v>
      </c>
      <c r="S141" s="11"/>
      <c r="T141" s="44">
        <f>S141+R141</f>
        <v>405</v>
      </c>
      <c r="U141" s="11"/>
      <c r="V141" s="44">
        <f>U141+T141</f>
        <v>405</v>
      </c>
      <c r="W141" s="11"/>
      <c r="X141" s="44">
        <f>W141+V141</f>
        <v>405</v>
      </c>
    </row>
    <row r="142" spans="1:24" ht="33.75" customHeight="1">
      <c r="A142" s="48" t="s">
        <v>0</v>
      </c>
      <c r="B142" s="48" t="s">
        <v>115</v>
      </c>
      <c r="C142" s="48" t="s">
        <v>2</v>
      </c>
      <c r="D142" s="48" t="s">
        <v>57</v>
      </c>
      <c r="E142" s="49" t="s">
        <v>113</v>
      </c>
      <c r="F142" s="56" t="e">
        <f>#REF!+#REF!</f>
        <v>#REF!</v>
      </c>
      <c r="G142" s="56"/>
      <c r="H142" s="57" t="e">
        <f t="shared" si="27"/>
        <v>#REF!</v>
      </c>
      <c r="I142" s="56"/>
      <c r="J142" s="50">
        <f t="shared" ref="J142:X142" si="43">J143</f>
        <v>0</v>
      </c>
      <c r="K142" s="59">
        <f t="shared" si="43"/>
        <v>-7.9595000000000002</v>
      </c>
      <c r="L142" s="59">
        <f t="shared" si="43"/>
        <v>-7.9595000000000002</v>
      </c>
      <c r="M142" s="59">
        <f t="shared" si="43"/>
        <v>0</v>
      </c>
      <c r="N142" s="59">
        <f t="shared" si="43"/>
        <v>-7.9595000000000002</v>
      </c>
      <c r="O142" s="59">
        <f t="shared" si="43"/>
        <v>0</v>
      </c>
      <c r="P142" s="59">
        <f t="shared" si="43"/>
        <v>-7.9595000000000002</v>
      </c>
      <c r="Q142" s="59">
        <f t="shared" si="43"/>
        <v>0</v>
      </c>
      <c r="R142" s="59">
        <f t="shared" si="43"/>
        <v>-7.9595000000000002</v>
      </c>
      <c r="S142" s="59">
        <f t="shared" si="43"/>
        <v>0</v>
      </c>
      <c r="T142" s="59">
        <f t="shared" si="43"/>
        <v>-7.9595000000000002</v>
      </c>
      <c r="U142" s="59">
        <f t="shared" si="43"/>
        <v>0</v>
      </c>
      <c r="V142" s="59">
        <f t="shared" si="43"/>
        <v>-7.9595000000000002</v>
      </c>
      <c r="W142" s="59">
        <f t="shared" si="43"/>
        <v>0</v>
      </c>
      <c r="X142" s="59">
        <f t="shared" si="43"/>
        <v>-7.9595000000000002</v>
      </c>
    </row>
    <row r="143" spans="1:24" ht="28.5" customHeight="1">
      <c r="A143" s="7" t="s">
        <v>26</v>
      </c>
      <c r="B143" s="7" t="s">
        <v>116</v>
      </c>
      <c r="C143" s="7" t="s">
        <v>2</v>
      </c>
      <c r="D143" s="7" t="s">
        <v>57</v>
      </c>
      <c r="E143" s="16" t="s">
        <v>114</v>
      </c>
      <c r="F143" s="11" t="e">
        <f>#REF!+#REF!</f>
        <v>#REF!</v>
      </c>
      <c r="G143" s="11"/>
      <c r="H143" s="44" t="e">
        <f t="shared" si="27"/>
        <v>#REF!</v>
      </c>
      <c r="I143" s="11"/>
      <c r="J143" s="44">
        <v>0</v>
      </c>
      <c r="K143" s="58">
        <v>-7.9595000000000002</v>
      </c>
      <c r="L143" s="60">
        <f t="shared" ref="L143" si="44">J143+K143</f>
        <v>-7.9595000000000002</v>
      </c>
      <c r="M143" s="58"/>
      <c r="N143" s="60">
        <f t="shared" ref="N143" si="45">L143+M143</f>
        <v>-7.9595000000000002</v>
      </c>
      <c r="O143" s="58"/>
      <c r="P143" s="60">
        <f t="shared" ref="P143" si="46">N143+O143</f>
        <v>-7.9595000000000002</v>
      </c>
      <c r="Q143" s="58"/>
      <c r="R143" s="60">
        <f t="shared" ref="R143" si="47">P143+Q143</f>
        <v>-7.9595000000000002</v>
      </c>
      <c r="S143" s="58"/>
      <c r="T143" s="60">
        <f t="shared" ref="T143" si="48">R143+S143</f>
        <v>-7.9595000000000002</v>
      </c>
      <c r="U143" s="58"/>
      <c r="V143" s="60">
        <f t="shared" ref="V143" si="49">T143+U143</f>
        <v>-7.9595000000000002</v>
      </c>
      <c r="W143" s="58"/>
      <c r="X143" s="60">
        <f t="shared" ref="X143" si="50">V143+W143</f>
        <v>-7.9595000000000002</v>
      </c>
    </row>
    <row r="144" spans="1:24" ht="23.25" customHeight="1">
      <c r="A144" s="21" t="s">
        <v>0</v>
      </c>
      <c r="B144" s="21" t="s">
        <v>172</v>
      </c>
      <c r="C144" s="21" t="s">
        <v>2</v>
      </c>
      <c r="D144" s="21" t="s">
        <v>0</v>
      </c>
      <c r="E144" s="12" t="s">
        <v>94</v>
      </c>
      <c r="F144" s="10">
        <f t="shared" ref="F144:L144" si="51">F22+F54</f>
        <v>141591.5</v>
      </c>
      <c r="G144" s="10">
        <f t="shared" si="51"/>
        <v>3810.4600000000009</v>
      </c>
      <c r="H144" s="10">
        <f t="shared" si="51"/>
        <v>145401.96</v>
      </c>
      <c r="I144" s="10">
        <f t="shared" si="51"/>
        <v>770</v>
      </c>
      <c r="J144" s="10">
        <f t="shared" si="51"/>
        <v>146171.96</v>
      </c>
      <c r="K144" s="53">
        <f t="shared" si="51"/>
        <v>3365.85</v>
      </c>
      <c r="L144" s="10">
        <f t="shared" si="51"/>
        <v>149537.81</v>
      </c>
      <c r="M144" s="10">
        <f t="shared" ref="M144:N144" si="52">M22+M54</f>
        <v>-1911.8315</v>
      </c>
      <c r="N144" s="10">
        <f t="shared" si="52"/>
        <v>147625.9785</v>
      </c>
      <c r="O144" s="10">
        <f t="shared" ref="O144:P144" si="53">O22+O54</f>
        <v>441.45</v>
      </c>
      <c r="P144" s="10">
        <f t="shared" si="53"/>
        <v>148067.42850000001</v>
      </c>
      <c r="Q144" s="10">
        <f t="shared" ref="Q144:R144" si="54">Q22+Q54</f>
        <v>2336.1212000000005</v>
      </c>
      <c r="R144" s="10">
        <f t="shared" si="54"/>
        <v>150403.5497</v>
      </c>
      <c r="S144" s="10">
        <f t="shared" ref="S144:T144" si="55">S22+S54</f>
        <v>2431.3108700000003</v>
      </c>
      <c r="T144" s="10">
        <f t="shared" si="55"/>
        <v>152834.86057000002</v>
      </c>
      <c r="U144" s="53">
        <f t="shared" ref="U144:V144" si="56">U22+U54</f>
        <v>8.61</v>
      </c>
      <c r="V144" s="61">
        <f t="shared" si="56"/>
        <v>152843.47057</v>
      </c>
      <c r="W144" s="61">
        <f t="shared" ref="W144:X144" si="57">W22+W54</f>
        <v>-2114.2559999999999</v>
      </c>
      <c r="X144" s="10">
        <f t="shared" si="57"/>
        <v>150729.21457000001</v>
      </c>
    </row>
  </sheetData>
  <mergeCells count="15">
    <mergeCell ref="A17:X17"/>
    <mergeCell ref="A20:D20"/>
    <mergeCell ref="A18:E18"/>
    <mergeCell ref="E12:F12"/>
    <mergeCell ref="E10:X10"/>
    <mergeCell ref="E11:X11"/>
    <mergeCell ref="A13:X13"/>
    <mergeCell ref="A14:X14"/>
    <mergeCell ref="A15:X15"/>
    <mergeCell ref="A16:X16"/>
    <mergeCell ref="C3:E3"/>
    <mergeCell ref="E5:X5"/>
    <mergeCell ref="E6:X6"/>
    <mergeCell ref="E7:X7"/>
    <mergeCell ref="E9:X9"/>
  </mergeCells>
  <pageMargins left="0.6692913385826772" right="0.59055118110236227" top="0.31496062992125984" bottom="0.35433070866141736" header="0.31496062992125984" footer="0.31496062992125984"/>
  <pageSetup paperSize="9" scale="6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Доходы 2017 год</vt:lpstr>
      <vt:lpstr>Лист2</vt:lpstr>
      <vt:lpstr>Лист3</vt:lpstr>
      <vt:lpstr>'Доходы 2017 год'!Заголовки_для_печати</vt:lpstr>
      <vt:lpstr>'Доходы 2017 год'!Область_печати</vt:lpstr>
    </vt:vector>
  </TitlesOfParts>
  <Company>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KGV</dc:creator>
  <cp:lastModifiedBy>Людмила Петровна</cp:lastModifiedBy>
  <cp:lastPrinted>2017-12-23T04:23:32Z</cp:lastPrinted>
  <dcterms:created xsi:type="dcterms:W3CDTF">2014-10-29T11:00:31Z</dcterms:created>
  <dcterms:modified xsi:type="dcterms:W3CDTF">2017-12-23T04:23:36Z</dcterms:modified>
</cp:coreProperties>
</file>